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5440" windowHeight="15840" firstSheet="1" activeTab="6"/>
  </bookViews>
  <sheets>
    <sheet name="NOMINA TEMPORALES" sheetId="1" r:id="rId1"/>
    <sheet name="SUPLENCIA" sheetId="8" r:id="rId2"/>
    <sheet name="CONTRATADO" sheetId="4" r:id="rId3"/>
    <sheet name="TRAMITE PENSION" sheetId="2" r:id="rId4"/>
    <sheet name="FIJO" sheetId="6" r:id="rId5"/>
    <sheet name="PERSONAL DE VIGILANCIA" sheetId="7" r:id="rId6"/>
    <sheet name="PERIODO PROBATORIO CARRERA" sheetId="3" r:id="rId7"/>
  </sheets>
  <definedNames>
    <definedName name="_xlnm._FilterDatabase" localSheetId="4" hidden="1">FIJO!$A$12:$Q$271</definedName>
    <definedName name="_xlnm._FilterDatabase" localSheetId="0" hidden="1">'NOMINA TEMPORALES'!$A$11:$S$35</definedName>
    <definedName name="_xlnm.Print_Area" localSheetId="4">FIJO!$A$1:$R$288</definedName>
    <definedName name="_xlnm.Print_Area" localSheetId="6">'PERIODO PROBATORIO CARRERA'!$A$1:$R$35</definedName>
    <definedName name="_xlnm.Print_Area" localSheetId="5">'PERSONAL DE VIGILANCIA'!$A$1:$P$50</definedName>
    <definedName name="_xlnm.Print_Area" localSheetId="3">'TRAMITE PENSION'!$A$1:$R$37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2" i="6"/>
  <c r="P272"/>
  <c r="O272"/>
  <c r="N272"/>
  <c r="M272"/>
  <c r="L272"/>
  <c r="K272"/>
  <c r="J272"/>
  <c r="I272"/>
  <c r="H272"/>
  <c r="G272"/>
  <c r="P15" i="2" l="1"/>
  <c r="O17"/>
  <c r="N17"/>
  <c r="M17"/>
  <c r="L17"/>
  <c r="K17"/>
  <c r="J17"/>
  <c r="I17"/>
  <c r="H17"/>
  <c r="N16" i="3"/>
  <c r="L16"/>
  <c r="K16"/>
  <c r="I16"/>
  <c r="H16"/>
  <c r="Q16" i="8"/>
  <c r="P16"/>
  <c r="O16"/>
  <c r="N16"/>
  <c r="M16"/>
  <c r="L16"/>
  <c r="K16"/>
  <c r="J16"/>
  <c r="I16"/>
  <c r="H16"/>
  <c r="G16"/>
  <c r="Q15"/>
  <c r="P15"/>
  <c r="O35" i="1"/>
  <c r="N35"/>
  <c r="I35"/>
  <c r="H35"/>
  <c r="O25" i="4"/>
  <c r="N25"/>
  <c r="M25"/>
  <c r="L25"/>
  <c r="K25"/>
  <c r="J25"/>
  <c r="I25"/>
  <c r="H25"/>
  <c r="G25"/>
  <c r="M36" i="7"/>
  <c r="L36"/>
  <c r="K36"/>
  <c r="J36"/>
  <c r="I36"/>
  <c r="H36"/>
  <c r="G36"/>
  <c r="Q33" i="1" l="1"/>
  <c r="Q45" i="6"/>
  <c r="Q193"/>
  <c r="Q235"/>
  <c r="Q142"/>
  <c r="Q234"/>
  <c r="Q247"/>
  <c r="Q271"/>
  <c r="Q106"/>
  <c r="Q233"/>
  <c r="Q26"/>
  <c r="Q186"/>
  <c r="Q141"/>
  <c r="Q203"/>
  <c r="Q140"/>
  <c r="Q185"/>
  <c r="Q145"/>
  <c r="Q184"/>
  <c r="Q246"/>
  <c r="Q77"/>
  <c r="Q155"/>
  <c r="Q270"/>
  <c r="Q232"/>
  <c r="Q231"/>
  <c r="Q269"/>
  <c r="Q105"/>
  <c r="Q24"/>
  <c r="Q240"/>
  <c r="Q76"/>
  <c r="Q154"/>
  <c r="Q104"/>
  <c r="Q49"/>
  <c r="Q94"/>
  <c r="Q87"/>
  <c r="Q268"/>
  <c r="Q44"/>
  <c r="Q116"/>
  <c r="Q153"/>
  <c r="Q115"/>
  <c r="Q139"/>
  <c r="Q230"/>
  <c r="Q138"/>
  <c r="Q75"/>
  <c r="Q119"/>
  <c r="Q114"/>
  <c r="Q93"/>
  <c r="Q113"/>
  <c r="Q112"/>
  <c r="Q245"/>
  <c r="Q74"/>
  <c r="Q86"/>
  <c r="Q267"/>
  <c r="Q229"/>
  <c r="Q92"/>
  <c r="Q192"/>
  <c r="Q111"/>
  <c r="Q253"/>
  <c r="Q183"/>
  <c r="Q96"/>
  <c r="Q73"/>
  <c r="Q182"/>
  <c r="Q137"/>
  <c r="Q152"/>
  <c r="Q22"/>
  <c r="Q27"/>
  <c r="Q52"/>
  <c r="Q72"/>
  <c r="Q181"/>
  <c r="Q266"/>
  <c r="Q43"/>
  <c r="Q101"/>
  <c r="Q202"/>
  <c r="Q157"/>
  <c r="Q239"/>
  <c r="Q252"/>
  <c r="Q251"/>
  <c r="Q228"/>
  <c r="Q71"/>
  <c r="Q70"/>
  <c r="Q265"/>
  <c r="Q51"/>
  <c r="Q227"/>
  <c r="Q136"/>
  <c r="Q180"/>
  <c r="Q69"/>
  <c r="Q110"/>
  <c r="Q226"/>
  <c r="Q68"/>
  <c r="Q67"/>
  <c r="Q244"/>
  <c r="Q135"/>
  <c r="Q21"/>
  <c r="Q134"/>
  <c r="Q225"/>
  <c r="Q179"/>
  <c r="Q133"/>
  <c r="Q199"/>
  <c r="Q201"/>
  <c r="Q91"/>
  <c r="Q178"/>
  <c r="Q243"/>
  <c r="Q48"/>
  <c r="Q109"/>
  <c r="Q132"/>
  <c r="Q264"/>
  <c r="Q90"/>
  <c r="Q263"/>
  <c r="Q131"/>
  <c r="Q97"/>
  <c r="Q130"/>
  <c r="Q28"/>
  <c r="Q85"/>
  <c r="Q177"/>
  <c r="Q129"/>
  <c r="Q224"/>
  <c r="Q198"/>
  <c r="Q100"/>
  <c r="Q223"/>
  <c r="Q66"/>
  <c r="Q42"/>
  <c r="Q176"/>
  <c r="Q103"/>
  <c r="Q222"/>
  <c r="Q128"/>
  <c r="Q99"/>
  <c r="Q41"/>
  <c r="Q19"/>
  <c r="Q156"/>
  <c r="Q95"/>
  <c r="Q175"/>
  <c r="Q29"/>
  <c r="Q221"/>
  <c r="Q40"/>
  <c r="Q220"/>
  <c r="Q151"/>
  <c r="Q262"/>
  <c r="Q39"/>
  <c r="Q174"/>
  <c r="Q65"/>
  <c r="Q173"/>
  <c r="Q64"/>
  <c r="Q127"/>
  <c r="Q188"/>
  <c r="Q219"/>
  <c r="Q38"/>
  <c r="Q261"/>
  <c r="Q218"/>
  <c r="Q37"/>
  <c r="Q250"/>
  <c r="Q108"/>
  <c r="Q126"/>
  <c r="Q36"/>
  <c r="Q118"/>
  <c r="Q172"/>
  <c r="Q63"/>
  <c r="Q171"/>
  <c r="Q170"/>
  <c r="Q107"/>
  <c r="Q150"/>
  <c r="Q84"/>
  <c r="Q169"/>
  <c r="Q23"/>
  <c r="Q35"/>
  <c r="Q260"/>
  <c r="Q259"/>
  <c r="Q217"/>
  <c r="Q125"/>
  <c r="Q168"/>
  <c r="Q79"/>
  <c r="Q144"/>
  <c r="Q167"/>
  <c r="Q242"/>
  <c r="Q149"/>
  <c r="Q216"/>
  <c r="Q191"/>
  <c r="Q117"/>
  <c r="Q47"/>
  <c r="Q238"/>
  <c r="Q237"/>
  <c r="Q143"/>
  <c r="Q148"/>
  <c r="Q258"/>
  <c r="Q249"/>
  <c r="Q83"/>
  <c r="Q257"/>
  <c r="Q62"/>
  <c r="Q215"/>
  <c r="Q82"/>
  <c r="Q214"/>
  <c r="Q213"/>
  <c r="Q166"/>
  <c r="Q165"/>
  <c r="Q164"/>
  <c r="Q46"/>
  <c r="Q212"/>
  <c r="Q187"/>
  <c r="Q124"/>
  <c r="Q123"/>
  <c r="Q61"/>
  <c r="Q256"/>
  <c r="Q195"/>
  <c r="Q60"/>
  <c r="Q18"/>
  <c r="Q20"/>
  <c r="Q190"/>
  <c r="Q89"/>
  <c r="Q59"/>
  <c r="Q58"/>
  <c r="Q78"/>
  <c r="Q57"/>
  <c r="Q102"/>
  <c r="Q163"/>
  <c r="Q211"/>
  <c r="Q210"/>
  <c r="Q98"/>
  <c r="Q197"/>
  <c r="Q50"/>
  <c r="Q248"/>
  <c r="Q209"/>
  <c r="Q208"/>
  <c r="Q162"/>
  <c r="Q56"/>
  <c r="Q161"/>
  <c r="Q236"/>
  <c r="Q147"/>
  <c r="Q122"/>
  <c r="Q55"/>
  <c r="Q196"/>
  <c r="Q25"/>
  <c r="Q207"/>
  <c r="Q194"/>
  <c r="Q241"/>
  <c r="Q81"/>
  <c r="Q206"/>
  <c r="Q160"/>
  <c r="Q159"/>
  <c r="Q34"/>
  <c r="Q17"/>
  <c r="Q158"/>
  <c r="Q32"/>
  <c r="Q80"/>
  <c r="Q121"/>
  <c r="Q31"/>
  <c r="Q54"/>
  <c r="Q189"/>
  <c r="Q205"/>
  <c r="Q255"/>
  <c r="Q30"/>
  <c r="Q33"/>
  <c r="Q120"/>
  <c r="Q204"/>
  <c r="Q53"/>
  <c r="Q146"/>
  <c r="Q200"/>
  <c r="Q254"/>
  <c r="Q88"/>
  <c r="Q24" i="4"/>
  <c r="P24"/>
  <c r="Q23"/>
  <c r="P23"/>
  <c r="Q22"/>
  <c r="P22"/>
  <c r="Q21"/>
  <c r="P21"/>
  <c r="Q20"/>
  <c r="P20"/>
  <c r="Q19"/>
  <c r="P19"/>
  <c r="Q18"/>
  <c r="P18"/>
  <c r="Q17"/>
  <c r="P17"/>
  <c r="Q16"/>
  <c r="P16"/>
  <c r="Q15"/>
  <c r="P15"/>
  <c r="Q25" l="1"/>
  <c r="P25"/>
  <c r="G16" i="3"/>
  <c r="O15"/>
  <c r="M15"/>
  <c r="M16" s="1"/>
  <c r="J15"/>
  <c r="J16" s="1"/>
  <c r="G17" i="2"/>
  <c r="Q16"/>
  <c r="P16"/>
  <c r="Q15"/>
  <c r="Q17" s="1"/>
  <c r="P17"/>
  <c r="Q34" i="1"/>
  <c r="Q32"/>
  <c r="Q31"/>
  <c r="Q30"/>
  <c r="Q29"/>
  <c r="Q28"/>
  <c r="Q27"/>
  <c r="Q26"/>
  <c r="Q25"/>
  <c r="Q24"/>
  <c r="Q22"/>
  <c r="Q21"/>
  <c r="Q20"/>
  <c r="Q19"/>
  <c r="Q18"/>
  <c r="Q17"/>
  <c r="Q16"/>
  <c r="Q15"/>
  <c r="Q23"/>
  <c r="G35"/>
  <c r="P34"/>
  <c r="P33"/>
  <c r="P31"/>
  <c r="P32"/>
  <c r="P30"/>
  <c r="P29"/>
  <c r="P28"/>
  <c r="P27"/>
  <c r="P26"/>
  <c r="P25"/>
  <c r="P24"/>
  <c r="P23"/>
  <c r="P18"/>
  <c r="P15"/>
  <c r="M17"/>
  <c r="M21"/>
  <c r="M16"/>
  <c r="M22"/>
  <c r="M20"/>
  <c r="M19"/>
  <c r="L17"/>
  <c r="L21"/>
  <c r="L16"/>
  <c r="L22"/>
  <c r="L20"/>
  <c r="L19"/>
  <c r="K17"/>
  <c r="K21"/>
  <c r="K16"/>
  <c r="K22"/>
  <c r="K20"/>
  <c r="K19"/>
  <c r="J17"/>
  <c r="J21"/>
  <c r="J16"/>
  <c r="J22"/>
  <c r="J20"/>
  <c r="J19"/>
  <c r="J35" l="1"/>
  <c r="K35"/>
  <c r="L35"/>
  <c r="M35"/>
  <c r="Q35"/>
  <c r="Q15" i="3"/>
  <c r="Q16" s="1"/>
  <c r="O16"/>
  <c r="P15"/>
  <c r="P16" s="1"/>
  <c r="P20" i="1"/>
  <c r="P16"/>
  <c r="P21"/>
  <c r="P22"/>
  <c r="P17"/>
  <c r="P19"/>
  <c r="P35" l="1"/>
</calcChain>
</file>

<file path=xl/sharedStrings.xml><?xml version="1.0" encoding="utf-8"?>
<sst xmlns="http://schemas.openxmlformats.org/spreadsheetml/2006/main" count="1768" uniqueCount="481">
  <si>
    <t xml:space="preserve">NO. </t>
  </si>
  <si>
    <t>NOMBRE</t>
  </si>
  <si>
    <t>DEPARTAMENTO</t>
  </si>
  <si>
    <t>CARGO</t>
  </si>
  <si>
    <t>SUELDO BRUTO</t>
  </si>
  <si>
    <t>IS/R (LEY 11-92)</t>
  </si>
  <si>
    <t>Seguridad Social (LEY 87-01)</t>
  </si>
  <si>
    <t>SUELDO NETO RD$</t>
  </si>
  <si>
    <t>SEGURO DE PENSION (9.97 %)</t>
  </si>
  <si>
    <t>Riesgos Laborales</t>
  </si>
  <si>
    <t>SEGURO DE SALUD (10.52 %)</t>
  </si>
  <si>
    <t>EMPLEADO</t>
  </si>
  <si>
    <t>PATRONAL</t>
  </si>
  <si>
    <t>TOTAL APORTE</t>
  </si>
  <si>
    <t>(2.87 %)</t>
  </si>
  <si>
    <t>(7.10 %)</t>
  </si>
  <si>
    <t>(3.04 %)</t>
  </si>
  <si>
    <t>(7.09 %)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</si>
  <si>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</si>
  <si>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</si>
  <si>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</si>
  <si>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</si>
  <si>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</si>
  <si>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</si>
  <si>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</si>
  <si>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</si>
  <si>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</si>
  <si>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</si>
  <si>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</si>
  <si>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</si>
  <si>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</si>
  <si>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</si>
  <si>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</si>
  <si>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</si>
  <si>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</si>
  <si>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</si>
  <si>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</si>
  <si>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</si>
  <si>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</si>
  <si>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</si>
  <si>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</si>
  <si>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</si>
  <si>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</si>
  <si>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CONTRATADO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</si>
  <si>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</si>
  <si>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</si>
  <si>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</si>
  <si>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</si>
  <si>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</si>
  <si>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</si>
  <si>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</si>
  <si>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</si>
  <si>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</si>
  <si>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</si>
  <si>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</si>
  <si>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</si>
  <si>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</si>
  <si>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</si>
  <si>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</si>
  <si>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</si>
  <si>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</si>
  <si>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RUDELIZA MORENO JIMENEZ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</si>
  <si>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</si>
  <si>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</si>
  <si>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</si>
  <si>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</si>
  <si>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</si>
  <si>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</si>
  <si>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 xml:space="preserve">TOTAL DE DESCUENTO 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</si>
  <si>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</si>
  <si>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</si>
  <si>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</si>
  <si>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</si>
  <si>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</si>
  <si>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</si>
  <si>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</si>
  <si>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</si>
  <si>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</si>
  <si>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PROBATORIO CARGO DE CARERA</t>
  </si>
  <si>
    <t>IVAN PEREZ BONILLA</t>
  </si>
  <si>
    <t>ENC. COMPRAS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</si>
  <si>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</si>
  <si>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</si>
  <si>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</si>
  <si>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</si>
  <si>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</si>
  <si>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</si>
  <si>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</si>
  <si>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</si>
  <si>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</si>
  <si>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</si>
  <si>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>SOPORTE TECNICO</t>
  </si>
  <si>
    <t>RADELUIS ISMAEL SANCHEZ DE LOS SANT</t>
  </si>
  <si>
    <t xml:space="preserve"> </t>
  </si>
  <si>
    <t xml:space="preserve">No. </t>
  </si>
  <si>
    <t>ISR (LEY 11-92)</t>
  </si>
  <si>
    <t>TOTAL DE DESCUENTOS</t>
  </si>
  <si>
    <t>OTROS DESCUENTOS</t>
  </si>
  <si>
    <t>OTROS DESC.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</si>
  <si>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</si>
  <si>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</si>
  <si>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</si>
  <si>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</si>
  <si>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</si>
  <si>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</si>
  <si>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AUXILIAR DE CONTABILIDAD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</si>
  <si>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</si>
  <si>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</si>
  <si>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</si>
  <si>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</si>
  <si>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</si>
  <si>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</si>
  <si>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</si>
  <si>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</si>
  <si>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</si>
  <si>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</si>
  <si>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</si>
  <si>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</si>
  <si>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</si>
  <si>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</si>
  <si>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</si>
  <si>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</si>
  <si>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</si>
  <si>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</si>
  <si>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</si>
  <si>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</si>
  <si>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</si>
  <si>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</si>
  <si>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</si>
  <si>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</si>
  <si>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</si>
  <si>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MICAEL MIGUEL FELIZ SANCHEZ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</si>
  <si>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</si>
  <si>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</si>
  <si>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</si>
  <si>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</si>
  <si>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</si>
  <si>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</si>
  <si>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</si>
  <si>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</si>
  <si>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</si>
  <si>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GESTOR DE REDES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</si>
  <si>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</si>
  <si>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</si>
  <si>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</si>
  <si>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</si>
  <si>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</si>
  <si>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</si>
  <si>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</si>
  <si>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</si>
  <si>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</si>
  <si>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</si>
  <si>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</si>
  <si>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</si>
  <si>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</si>
  <si>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</si>
  <si>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</si>
  <si>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</si>
  <si>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</si>
  <si>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</si>
  <si>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</si>
  <si>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</si>
  <si>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</si>
  <si>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</si>
  <si>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</si>
  <si>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</si>
  <si>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</si>
  <si>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</si>
  <si>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</si>
  <si>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</si>
  <si>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</si>
  <si>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</si>
  <si>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</si>
  <si>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</si>
  <si>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</si>
  <si>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</si>
  <si>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</si>
  <si>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AMADA ESTHER FERRERAS MOREL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</si>
  <si>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</si>
  <si>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</si>
  <si>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</si>
  <si>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</si>
  <si>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</si>
  <si>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</si>
  <si>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</si>
  <si>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</si>
  <si>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</si>
  <si>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</si>
  <si>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</si>
  <si>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CARLIZ CECILIA CORPORAN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</si>
  <si>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</si>
  <si>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</si>
  <si>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</si>
  <si>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</si>
  <si>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</si>
  <si>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</si>
  <si>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JULIAN APOLINAR DE LA ROSA GUZMAN</t>
  </si>
  <si>
    <t>ASESOR</t>
  </si>
  <si>
    <t>KATHERINE ELIZABETH DE LEON FERREIR</t>
  </si>
  <si>
    <t>MERIDEY DIAZ FELIZ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</si>
  <si>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</si>
  <si>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</si>
  <si>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</si>
  <si>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</si>
  <si>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</si>
  <si>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FRANCISCO ANTONIO LARA DOMINGUEZ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</si>
  <si>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</si>
  <si>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</si>
  <si>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</si>
  <si>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</si>
  <si>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</si>
  <si>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</si>
  <si>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</si>
  <si>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</si>
  <si>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</si>
  <si>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RAUL ERNESTO GARCIA RODRIGUEZ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</si>
  <si>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</si>
  <si>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</si>
  <si>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</si>
  <si>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</si>
  <si>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</si>
  <si>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</si>
  <si>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</si>
  <si>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</si>
  <si>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</si>
  <si>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</si>
  <si>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</si>
  <si>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</si>
  <si>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</si>
  <si>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</si>
  <si>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</si>
  <si>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</si>
  <si>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</si>
  <si>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</si>
  <si>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</si>
  <si>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</si>
  <si>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</si>
  <si>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AUXILIAR DE MATERIALES ESPECIALES</t>
  </si>
  <si>
    <t>KATHERINE ALFONSO DE LEON</t>
  </si>
  <si>
    <t>KEISY MARIA ARRANDELL MIESES</t>
  </si>
  <si>
    <t>LESSY RACHERT MEJIA MOTA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</si>
  <si>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</si>
  <si>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</si>
  <si>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</si>
  <si>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</si>
  <si>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</si>
  <si>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</si>
  <si>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</si>
  <si>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</si>
  <si>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</si>
  <si>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</si>
  <si>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</si>
  <si>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</si>
  <si>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</si>
  <si>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</si>
  <si>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</si>
  <si>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</si>
  <si>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</si>
  <si>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</si>
  <si>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</si>
  <si>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</si>
  <si>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</si>
  <si>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</si>
  <si>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</si>
  <si>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</si>
  <si>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</si>
  <si>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</si>
  <si>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</si>
  <si>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ENCARGADA NOMINA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</si>
  <si>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</si>
  <si>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</si>
  <si>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</si>
  <si>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</si>
  <si>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</si>
  <si>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</si>
  <si>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</si>
  <si>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</si>
  <si>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</si>
  <si>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</si>
  <si>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</si>
  <si>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</si>
  <si>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FRANCISCO MANUEL MAYI MORA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</si>
  <si>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</si>
  <si>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</si>
  <si>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</si>
  <si>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</si>
  <si>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</si>
  <si>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</si>
  <si>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</si>
  <si>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</si>
  <si>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</si>
  <si>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</si>
  <si>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</si>
  <si>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</si>
  <si>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</si>
  <si>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</si>
  <si>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</si>
  <si>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</si>
  <si>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</si>
  <si>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</si>
  <si>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</si>
  <si>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</si>
  <si>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</si>
  <si>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</si>
  <si>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</si>
  <si>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</si>
  <si>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</si>
  <si>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</si>
  <si>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</si>
  <si>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</si>
  <si>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</si>
  <si>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</si>
  <si>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</si>
  <si>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</si>
  <si>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CANDIDA ESMIRNA BELEN BANKS</t>
  </si>
  <si>
    <t>SECRETARIA AUXILIAR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</si>
  <si>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</si>
  <si>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</si>
  <si>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</si>
  <si>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</si>
  <si>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</si>
  <si>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</si>
  <si>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</si>
  <si>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</si>
  <si>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</si>
  <si>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</si>
  <si>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</si>
  <si>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</si>
  <si>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</si>
  <si>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</si>
  <si>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</si>
  <si>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</si>
  <si>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</si>
  <si>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</si>
  <si>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</si>
  <si>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</si>
  <si>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</si>
  <si>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</si>
  <si>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</si>
  <si>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</si>
  <si>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</si>
  <si>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</si>
  <si>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</si>
  <si>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</si>
  <si>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</si>
  <si>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</si>
  <si>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</si>
  <si>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</si>
  <si>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</si>
  <si>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</si>
  <si>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</si>
  <si>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</si>
  <si>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</si>
  <si>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</si>
  <si>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SANTA ANA MARCELINO BATISTA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</si>
  <si>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</si>
  <si>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</si>
  <si>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</si>
  <si>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</si>
  <si>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</si>
  <si>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</si>
  <si>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</si>
  <si>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</si>
  <si>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</si>
  <si>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</si>
  <si>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</si>
  <si>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</si>
  <si>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</si>
  <si>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</si>
  <si>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</si>
  <si>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</si>
  <si>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</si>
  <si>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</si>
  <si>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</si>
  <si>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</si>
  <si>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</si>
  <si>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</si>
  <si>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</si>
  <si>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</si>
  <si>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</si>
  <si>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</si>
  <si>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DOMINICO RAMOS HERNANDEZ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</si>
  <si>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</si>
  <si>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</si>
  <si>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</si>
  <si>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</si>
  <si>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</si>
  <si>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</si>
  <si>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</si>
  <si>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</si>
  <si>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</si>
  <si>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</si>
  <si>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</si>
  <si>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</si>
  <si>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</si>
  <si>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</si>
  <si>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</si>
  <si>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</si>
  <si>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</si>
  <si>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</si>
  <si>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</si>
  <si>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SHIRLEYS BATISTA MERCEDES</t>
  </si>
  <si>
    <t>YAHILERIN ESTRELLA SEVERINO</t>
  </si>
  <si>
    <t>CAPITULO:  5168     SUBCAPTULO: 01     DAF:01     UE:001     PROGRAMA: 11     SUBPROGRAMA: 0     PROYECTO: 0     ACTIVIDAD:001     CUENTA: 2.1.1.1.01     FONDO:0100</t>
  </si>
  <si>
    <t>CONCEPTO PAGO SUELDO 000001 - FIJOS CORRESPONDIENTE AL MES NOVIEMBRE 2021</t>
  </si>
  <si>
    <t>REPORTE DE NOMINA</t>
  </si>
  <si>
    <t>NO.</t>
  </si>
  <si>
    <t xml:space="preserve">FUNCION </t>
  </si>
  <si>
    <t>GENERO</t>
  </si>
  <si>
    <t>SUELDO BRUTO (RD$)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</si>
  <si>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</si>
  <si>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</si>
  <si>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</si>
  <si>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</si>
  <si>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</si>
  <si>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</si>
  <si>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</si>
  <si>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CARLOS MANUEL NICOLÁS OGANDO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</si>
  <si>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</si>
  <si>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</si>
  <si>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</si>
  <si>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</si>
  <si>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</si>
  <si>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</si>
  <si>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</si>
  <si>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</si>
  <si>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FELIPE SEGURA CORCINO</t>
  </si>
  <si>
    <t>JUAN CARLOS ALEXANDER PIMENTEL NATE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</si>
  <si>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</si>
  <si>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</si>
  <si>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</si>
  <si>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</si>
  <si>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</si>
  <si>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</si>
  <si>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</si>
  <si>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VALENTIN ALCANTARA MATEO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</si>
  <si>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</si>
  <si>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</si>
  <si>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</si>
  <si>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</si>
  <si>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</si>
  <si>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</si>
  <si>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CONCEPTO PAGO SUELDO 000035 - PROBATORIO EN CARGO DE CARRERA CORRESPONDIENTE AL MES NOVIEMBRE 2021</t>
  </si>
  <si>
    <t>CONCEPTO PAGO SUELDO 000018 - CONTRATADO EN SEVICIOS CORRESPONDIENTE AL MES NOVIEMBRE 2021</t>
  </si>
  <si>
    <t>CONCEPTO PAGO SUELDO 000007 - PERSONAL DE VIGILANCIA CORRESPONDIENTE AL MES NOVIEMBRE 2021</t>
  </si>
  <si>
    <t>CONCEPTO PAGO SUELDO 000005 - TRAMITE DE PENSION CORRESPONDIENTE AL MES NOVIEMBRE 2021</t>
  </si>
  <si>
    <t>CONCEPTO PAGO SUELDO 000034 - CONTRATADOS TEMPOREROS CORRESPONDIENTE AL MES NOVIEMBRE 2021</t>
  </si>
  <si>
    <t>CONCEPTO PAGO SUELDO 150-18 - TEMPORAL A PERSONAL FIJO EN CARGOS DE CARRERA CORRESPONDIENTE AL MES NOVIEMBRE 2021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</si>
  <si>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</si>
  <si>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</si>
  <si>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</si>
  <si>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2.1.1.2.05     FONDO:0100</t>
  </si>
  <si>
    <t>CAPITULO:  5168     SUBCAPTULO: 01     DAF:01     UE:001     PROGRAMA: 11     SUBPROGRAMA: 0     PROYECTO: 0     ACTIVIDAD:001     CUENTA: 2.1.1.2.01     FONDO:0100</t>
  </si>
  <si>
    <t>CAPITULO:  5168     SUBCAPTULO: 01     DAF:01     UE:001     PROGRAMA: 11     SUBPROGRAMA: 0     PROYECTO: 0     ACTIVIDAD:001     CUENTA: 2.1.2.2.05     FONDO:0100</t>
  </si>
  <si>
    <t xml:space="preserve">TECNICO DE DESCRIPCION </t>
  </si>
  <si>
    <t xml:space="preserve">SECRETARIA </t>
  </si>
  <si>
    <t xml:space="preserve">ENCARGADO </t>
  </si>
  <si>
    <t xml:space="preserve">AUXILIAR ADMINISTRATIVO </t>
  </si>
  <si>
    <t>SUPERVISOR</t>
  </si>
  <si>
    <t xml:space="preserve">DIGITADOR </t>
  </si>
  <si>
    <t>ENCARGADO</t>
  </si>
  <si>
    <t>ENCARGADA</t>
  </si>
  <si>
    <t>EDITOR</t>
  </si>
  <si>
    <t xml:space="preserve">ENCARGADA  </t>
  </si>
  <si>
    <t>ENCARGADA DEL DEPARTAMENTO</t>
  </si>
  <si>
    <t>COORDINADORA</t>
  </si>
  <si>
    <t>ASESORA</t>
  </si>
  <si>
    <t>DIGITADORA</t>
  </si>
  <si>
    <t>AUXILIAR ADMINISTRATIVO</t>
  </si>
  <si>
    <t>COORDINADOR  DE PROYECTO</t>
  </si>
  <si>
    <t>ENCARGADA  ARCHIVO</t>
  </si>
  <si>
    <t xml:space="preserve">ENCARGADO DE MANTENIMIENTO </t>
  </si>
  <si>
    <t>ENCARGADO DIVISION</t>
  </si>
  <si>
    <t>COORDINADOR</t>
  </si>
  <si>
    <t>EVALUADOR</t>
  </si>
  <si>
    <t xml:space="preserve">COORDINADOR </t>
  </si>
  <si>
    <t>FRANCISCA CRUZ DE  LEON</t>
  </si>
  <si>
    <t>FEMENINO</t>
  </si>
  <si>
    <t>MASCULINO</t>
  </si>
  <si>
    <t>TEMPORAL CARGO DE CARRERA</t>
  </si>
  <si>
    <t>TRAMITE DE PENSION</t>
  </si>
</sst>
</file>

<file path=xl/styles.xml><?xml version="1.0" encoding="utf-8"?>
<styleSheet xmlns="http://schemas.openxmlformats.org/spreadsheetml/2006/main">
  <numFmts count="4">
    <numFmt numFmtId="164" formatCode="########0"/>
    <numFmt numFmtId="165" formatCode="&quot;$&quot;#,##0.00"/>
    <numFmt numFmtId="166" formatCode="_-&quot;RD$&quot;* #,##0.00_-;\-&quot;RD$&quot;* #,##0.00_-;_-&quot;RD$&quot;* &quot;-&quot;??_-;_-@_-"/>
    <numFmt numFmtId="167" formatCode="###,###,##0.00"/>
  </numFmts>
  <fonts count="3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12"/>
      <name val="Draft 12cpi"/>
    </font>
    <font>
      <b/>
      <sz val="12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16" applyNumberFormat="0" applyAlignment="0" applyProtection="0"/>
    <xf numFmtId="0" fontId="24" fillId="10" borderId="17" applyNumberFormat="0" applyAlignment="0" applyProtection="0"/>
    <xf numFmtId="0" fontId="25" fillId="10" borderId="16" applyNumberFormat="0" applyAlignment="0" applyProtection="0"/>
    <xf numFmtId="0" fontId="26" fillId="0" borderId="18" applyNumberFormat="0" applyFill="0" applyAlignment="0" applyProtection="0"/>
    <xf numFmtId="0" fontId="27" fillId="11" borderId="19" applyNumberFormat="0" applyAlignment="0" applyProtection="0"/>
    <xf numFmtId="0" fontId="28" fillId="0" borderId="0" applyNumberFormat="0" applyFill="0" applyBorder="0" applyAlignment="0" applyProtection="0"/>
    <xf numFmtId="0" fontId="15" fillId="12" borderId="20" applyNumberFormat="0" applyFont="0" applyAlignment="0" applyProtection="0"/>
    <xf numFmtId="0" fontId="29" fillId="0" borderId="0" applyNumberFormat="0" applyFill="0" applyBorder="0" applyAlignment="0" applyProtection="0"/>
    <xf numFmtId="0" fontId="6" fillId="0" borderId="21" applyNumberFormat="0" applyFill="0" applyAlignment="0" applyProtection="0"/>
    <xf numFmtId="0" fontId="30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0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0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0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0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0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</cellStyleXfs>
  <cellXfs count="21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4" fontId="0" fillId="0" borderId="0" xfId="0" applyNumberFormat="1"/>
    <xf numFmtId="0" fontId="4" fillId="3" borderId="4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0" fillId="0" borderId="1" xfId="0" applyBorder="1"/>
    <xf numFmtId="0" fontId="5" fillId="0" borderId="1" xfId="0" applyFont="1" applyBorder="1" applyAlignment="1">
      <alignment horizontal="left"/>
    </xf>
    <xf numFmtId="4" fontId="0" fillId="0" borderId="1" xfId="0" applyNumberFormat="1" applyBorder="1"/>
    <xf numFmtId="4" fontId="5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1" fillId="2" borderId="0" xfId="0" applyFont="1" applyFill="1"/>
    <xf numFmtId="0" fontId="3" fillId="0" borderId="0" xfId="0" applyFont="1"/>
    <xf numFmtId="14" fontId="0" fillId="2" borderId="4" xfId="0" applyNumberForma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0" fillId="2" borderId="1" xfId="0" applyNumberFormat="1" applyFill="1" applyBorder="1"/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4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/>
    <xf numFmtId="167" fontId="1" fillId="5" borderId="1" xfId="0" applyNumberFormat="1" applyFont="1" applyFill="1" applyBorder="1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/>
    <xf numFmtId="167" fontId="1" fillId="2" borderId="0" xfId="0" applyNumberFormat="1" applyFont="1" applyFill="1"/>
    <xf numFmtId="0" fontId="9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left"/>
    </xf>
    <xf numFmtId="4" fontId="7" fillId="2" borderId="0" xfId="0" applyNumberFormat="1" applyFont="1" applyFill="1"/>
    <xf numFmtId="0" fontId="7" fillId="2" borderId="0" xfId="0" applyFont="1" applyFill="1"/>
    <xf numFmtId="0" fontId="0" fillId="2" borderId="1" xfId="0" applyFill="1" applyBorder="1"/>
    <xf numFmtId="4" fontId="0" fillId="2" borderId="1" xfId="0" applyNumberFormat="1" applyFill="1" applyBorder="1"/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7" fillId="0" borderId="0" xfId="0" applyNumberFormat="1" applyFont="1"/>
    <xf numFmtId="16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4" borderId="1" xfId="0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5" borderId="1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6" fillId="4" borderId="1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1" xfId="0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1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3" xfId="0" applyNumberFormat="1" applyFont="1" applyFill="1" applyBorder="1" applyAlignment="1" applyProtection="1">
      <alignment horizontal="center"/>
    </xf>
    <xf numFmtId="0" fontId="3" fillId="3" borderId="3" xfId="0" applyNumberFormat="1" applyFont="1" applyFill="1" applyBorder="1" applyAlignment="1" applyProtection="1"/>
    <xf numFmtId="0" fontId="3" fillId="3" borderId="4" xfId="0" applyNumberFormat="1" applyFont="1" applyFill="1" applyBorder="1" applyAlignment="1" applyProtection="1">
      <alignment horizontal="left"/>
    </xf>
    <xf numFmtId="0" fontId="3" fillId="3" borderId="8" xfId="0" applyNumberFormat="1" applyFont="1" applyFill="1" applyBorder="1" applyAlignment="1" applyProtection="1">
      <alignment horizontal="left"/>
    </xf>
    <xf numFmtId="0" fontId="3" fillId="3" borderId="3" xfId="0" applyNumberFormat="1" applyFont="1" applyFill="1" applyBorder="1" applyAlignment="1" applyProtection="1">
      <alignment horizontal="left"/>
    </xf>
    <xf numFmtId="0" fontId="3" fillId="3" borderId="4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left"/>
    </xf>
    <xf numFmtId="0" fontId="3" fillId="3" borderId="5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wrapText="1"/>
    </xf>
    <xf numFmtId="164" fontId="5" fillId="3" borderId="1" xfId="0" applyNumberFormat="1" applyFont="1" applyFill="1" applyBorder="1"/>
    <xf numFmtId="14" fontId="0" fillId="0" borderId="1" xfId="0" applyNumberFormat="1" applyFont="1" applyBorder="1"/>
    <xf numFmtId="14" fontId="5" fillId="0" borderId="1" xfId="0" applyNumberFormat="1" applyFont="1" applyBorder="1"/>
    <xf numFmtId="0" fontId="3" fillId="3" borderId="1" xfId="0" applyFont="1" applyFill="1" applyBorder="1"/>
    <xf numFmtId="0" fontId="3" fillId="2" borderId="0" xfId="0" applyFont="1" applyFill="1"/>
    <xf numFmtId="0" fontId="3" fillId="0" borderId="1" xfId="0" applyNumberFormat="1" applyFont="1" applyFill="1" applyBorder="1" applyAlignment="1" applyProtection="1"/>
    <xf numFmtId="0" fontId="3" fillId="4" borderId="1" xfId="0" applyNumberFormat="1" applyFont="1" applyFill="1" applyBorder="1" applyAlignment="1" applyProtection="1"/>
    <xf numFmtId="165" fontId="3" fillId="4" borderId="1" xfId="0" applyNumberFormat="1" applyFont="1" applyFill="1" applyBorder="1" applyAlignment="1" applyProtection="1"/>
    <xf numFmtId="0" fontId="3" fillId="3" borderId="2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2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/>
    <xf numFmtId="0" fontId="31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0" borderId="1" xfId="0" applyFont="1" applyBorder="1" applyAlignment="1">
      <alignment horizontal="center"/>
    </xf>
    <xf numFmtId="0" fontId="0" fillId="4" borderId="1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32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2" fillId="2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3" fillId="3" borderId="5" xfId="0" applyNumberFormat="1" applyFont="1" applyFill="1" applyBorder="1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center" wrapText="1"/>
    </xf>
    <xf numFmtId="0" fontId="3" fillId="3" borderId="3" xfId="0" applyNumberFormat="1" applyFont="1" applyFill="1" applyBorder="1" applyAlignment="1" applyProtection="1">
      <alignment horizontal="center" wrapText="1"/>
    </xf>
    <xf numFmtId="0" fontId="3" fillId="3" borderId="4" xfId="0" applyNumberFormat="1" applyFont="1" applyFill="1" applyBorder="1" applyAlignment="1" applyProtection="1">
      <alignment horizontal="center" wrapText="1"/>
    </xf>
    <xf numFmtId="0" fontId="3" fillId="3" borderId="7" xfId="0" applyNumberFormat="1" applyFont="1" applyFill="1" applyBorder="1" applyAlignment="1" applyProtection="1">
      <alignment horizontal="center" wrapText="1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1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horizontal="center"/>
    </xf>
    <xf numFmtId="0" fontId="3" fillId="3" borderId="12" xfId="0" applyNumberFormat="1" applyFont="1" applyFill="1" applyBorder="1" applyAlignment="1" applyProtection="1">
      <alignment horizontal="center"/>
    </xf>
    <xf numFmtId="0" fontId="3" fillId="3" borderId="10" xfId="0" applyNumberFormat="1" applyFont="1" applyFill="1" applyBorder="1" applyAlignment="1" applyProtection="1">
      <alignment horizontal="center" wrapText="1"/>
    </xf>
    <xf numFmtId="0" fontId="3" fillId="3" borderId="5" xfId="0" applyNumberFormat="1" applyFont="1" applyFill="1" applyBorder="1" applyAlignment="1" applyProtection="1">
      <alignment horizontal="center" wrapText="1"/>
    </xf>
    <xf numFmtId="0" fontId="3" fillId="3" borderId="9" xfId="0" applyNumberFormat="1" applyFont="1" applyFill="1" applyBorder="1" applyAlignment="1" applyProtection="1">
      <alignment horizontal="center" wrapText="1"/>
    </xf>
    <xf numFmtId="0" fontId="3" fillId="3" borderId="7" xfId="0" applyNumberFormat="1" applyFont="1" applyFill="1" applyBorder="1" applyAlignment="1" applyProtection="1">
      <alignment horizontal="center"/>
    </xf>
    <xf numFmtId="0" fontId="3" fillId="3" borderId="8" xfId="0" applyNumberFormat="1" applyFont="1" applyFill="1" applyBorder="1" applyAlignment="1" applyProtection="1">
      <alignment horizontal="center"/>
    </xf>
    <xf numFmtId="0" fontId="3" fillId="3" borderId="11" xfId="0" applyNumberFormat="1" applyFont="1" applyFill="1" applyBorder="1" applyAlignment="1" applyProtection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0" borderId="9" xfId="0" applyBorder="1"/>
    <xf numFmtId="0" fontId="0" fillId="0" borderId="24" xfId="0" applyBorder="1"/>
    <xf numFmtId="0" fontId="0" fillId="0" borderId="1" xfId="0" applyBorder="1"/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9" xfId="0" applyFill="1" applyBorder="1"/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1</xdr:row>
      <xdr:rowOff>19051</xdr:rowOff>
    </xdr:from>
    <xdr:to>
      <xdr:col>7</xdr:col>
      <xdr:colOff>69394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=""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3199" y="171451"/>
          <a:ext cx="255542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0</xdr:row>
      <xdr:rowOff>66676</xdr:rowOff>
    </xdr:from>
    <xdr:to>
      <xdr:col>9</xdr:col>
      <xdr:colOff>114299</xdr:colOff>
      <xdr:row>7</xdr:row>
      <xdr:rowOff>38100</xdr:rowOff>
    </xdr:to>
    <xdr:pic>
      <xdr:nvPicPr>
        <xdr:cNvPr id="2" name="Picture 1" descr="log">
          <a:extLst>
            <a:ext uri="{FF2B5EF4-FFF2-40B4-BE49-F238E27FC236}">
              <a16:creationId xmlns=""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3998" y="66676"/>
          <a:ext cx="23241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1466849</xdr:colOff>
      <xdr:row>1</xdr:row>
      <xdr:rowOff>28576</xdr:rowOff>
    </xdr:from>
    <xdr:to>
      <xdr:col>6</xdr:col>
      <xdr:colOff>564694</xdr:colOff>
      <xdr:row>7</xdr:row>
      <xdr:rowOff>47625</xdr:rowOff>
    </xdr:to>
    <xdr:pic>
      <xdr:nvPicPr>
        <xdr:cNvPr id="4" name="Picture 1" descr="log">
          <a:extLst>
            <a:ext uri="{FF2B5EF4-FFF2-40B4-BE49-F238E27FC236}">
              <a16:creationId xmlns="" xmlns:a16="http://schemas.microsoft.com/office/drawing/2014/main" id="{4CBFC7C9-4670-4526-94C3-3B14BC2A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4" y="180976"/>
          <a:ext cx="190772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0</xdr:row>
      <xdr:rowOff>66676</xdr:rowOff>
    </xdr:from>
    <xdr:to>
      <xdr:col>9</xdr:col>
      <xdr:colOff>114299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=""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698" y="66676"/>
          <a:ext cx="222885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1914524</xdr:colOff>
      <xdr:row>0</xdr:row>
      <xdr:rowOff>9526</xdr:rowOff>
    </xdr:from>
    <xdr:to>
      <xdr:col>6</xdr:col>
      <xdr:colOff>876300</xdr:colOff>
      <xdr:row>6</xdr:row>
      <xdr:rowOff>133350</xdr:rowOff>
    </xdr:to>
    <xdr:pic>
      <xdr:nvPicPr>
        <xdr:cNvPr id="2" name="Picture 1" descr="log">
          <a:extLst>
            <a:ext uri="{FF2B5EF4-FFF2-40B4-BE49-F238E27FC236}">
              <a16:creationId xmlns=""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4" y="9526"/>
          <a:ext cx="28575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142876</xdr:rowOff>
    </xdr:from>
    <xdr:to>
      <xdr:col>5</xdr:col>
      <xdr:colOff>107494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=""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49" y="142876"/>
          <a:ext cx="24411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1</xdr:row>
      <xdr:rowOff>38099</xdr:rowOff>
    </xdr:from>
    <xdr:to>
      <xdr:col>7</xdr:col>
      <xdr:colOff>307519</xdr:colOff>
      <xdr:row>6</xdr:row>
      <xdr:rowOff>133350</xdr:rowOff>
    </xdr:to>
    <xdr:pic>
      <xdr:nvPicPr>
        <xdr:cNvPr id="4" name="Picture 1" descr="log">
          <a:extLst>
            <a:ext uri="{FF2B5EF4-FFF2-40B4-BE49-F238E27FC236}">
              <a16:creationId xmlns="" xmlns:a16="http://schemas.microsoft.com/office/drawing/2014/main" id="{B8F79C24-4357-4CF2-9DE6-EF35225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49" y="190499"/>
          <a:ext cx="273639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"/>
  <sheetViews>
    <sheetView topLeftCell="A5" zoomScale="85" zoomScaleNormal="85" workbookViewId="0">
      <selection activeCell="C5" sqref="A1:XFD1048576"/>
    </sheetView>
  </sheetViews>
  <sheetFormatPr baseColWidth="10" defaultColWidth="11.42578125" defaultRowHeight="12.75"/>
  <cols>
    <col min="1" max="1" width="3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0.5703125" style="1" bestFit="1" customWidth="1"/>
    <col min="11" max="11" width="9.5703125" style="1" customWidth="1"/>
    <col min="12" max="12" width="13.5703125" style="1" customWidth="1"/>
    <col min="13" max="13" width="10.85546875" style="1" customWidth="1"/>
    <col min="14" max="14" width="10.140625" style="1" bestFit="1" customWidth="1"/>
    <col min="15" max="15" width="14.42578125" style="1" customWidth="1"/>
    <col min="16" max="16" width="13" style="1" customWidth="1"/>
    <col min="17" max="17" width="11.140625" style="1" customWidth="1"/>
    <col min="18" max="18" width="10.7109375" style="1" customWidth="1"/>
    <col min="19" max="19" width="9.85546875" style="2" customWidth="1"/>
    <col min="20" max="16384" width="11.42578125" style="1"/>
  </cols>
  <sheetData>
    <row r="1" spans="1:21" s="22" customFormat="1" ht="12" customHeight="1">
      <c r="A1" s="43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21" s="22" customFormat="1" ht="12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21" s="22" customFormat="1" ht="12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21" s="22" customFormat="1" ht="12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21" s="22" customFormat="1" ht="12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21" s="22" customFormat="1" ht="12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21" s="22" customFormat="1" ht="12" customHeight="1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21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21" s="73" customFormat="1" ht="15" customHeight="1">
      <c r="A9" s="147" t="s">
        <v>446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21" s="63" customFormat="1" ht="18.75" customHeight="1">
      <c r="A10" s="148" t="s">
        <v>448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21" s="3" customFormat="1" ht="15" customHeight="1">
      <c r="A11" s="149" t="s">
        <v>0</v>
      </c>
      <c r="B11" s="157" t="s">
        <v>1</v>
      </c>
      <c r="C11" s="150" t="s">
        <v>2</v>
      </c>
      <c r="D11" s="151" t="s">
        <v>3</v>
      </c>
      <c r="E11" s="94"/>
      <c r="F11" s="94"/>
      <c r="G11" s="152" t="s">
        <v>4</v>
      </c>
      <c r="H11" s="152" t="s">
        <v>5</v>
      </c>
      <c r="I11" s="156" t="s">
        <v>6</v>
      </c>
      <c r="J11" s="156"/>
      <c r="K11" s="149"/>
      <c r="L11" s="156"/>
      <c r="M11" s="157"/>
      <c r="N11" s="94"/>
      <c r="O11" s="158" t="s">
        <v>22</v>
      </c>
      <c r="P11" s="152" t="s">
        <v>13</v>
      </c>
      <c r="Q11" s="152" t="s">
        <v>7</v>
      </c>
      <c r="R11" s="94"/>
      <c r="S11" s="94"/>
    </row>
    <row r="12" spans="1:21" s="3" customFormat="1" ht="39" customHeight="1">
      <c r="A12" s="149"/>
      <c r="B12" s="164"/>
      <c r="C12" s="150"/>
      <c r="D12" s="151"/>
      <c r="E12" s="95"/>
      <c r="F12" s="95"/>
      <c r="G12" s="153"/>
      <c r="H12" s="155"/>
      <c r="I12" s="162" t="s">
        <v>8</v>
      </c>
      <c r="J12" s="163"/>
      <c r="K12" s="161" t="s">
        <v>9</v>
      </c>
      <c r="L12" s="162" t="s">
        <v>10</v>
      </c>
      <c r="M12" s="166"/>
      <c r="N12" s="96"/>
      <c r="O12" s="159"/>
      <c r="P12" s="153"/>
      <c r="Q12" s="153"/>
      <c r="R12" s="95"/>
      <c r="S12" s="95"/>
    </row>
    <row r="13" spans="1:21" s="3" customFormat="1" ht="15.75" customHeight="1">
      <c r="A13" s="149"/>
      <c r="B13" s="164"/>
      <c r="C13" s="150"/>
      <c r="D13" s="151"/>
      <c r="E13" s="95"/>
      <c r="F13" s="95"/>
      <c r="G13" s="153"/>
      <c r="H13" s="153"/>
      <c r="I13" s="97" t="s">
        <v>11</v>
      </c>
      <c r="J13" s="97" t="s">
        <v>12</v>
      </c>
      <c r="K13" s="153"/>
      <c r="L13" s="97" t="s">
        <v>11</v>
      </c>
      <c r="M13" s="98" t="s">
        <v>12</v>
      </c>
      <c r="N13" s="99"/>
      <c r="O13" s="159"/>
      <c r="P13" s="153"/>
      <c r="Q13" s="153"/>
      <c r="R13" s="95" t="s">
        <v>19</v>
      </c>
      <c r="S13" s="95" t="s">
        <v>20</v>
      </c>
    </row>
    <row r="14" spans="1:21" s="3" customFormat="1" ht="15" customHeight="1">
      <c r="A14" s="149"/>
      <c r="B14" s="165"/>
      <c r="C14" s="150"/>
      <c r="D14" s="151"/>
      <c r="E14" s="100" t="s">
        <v>23</v>
      </c>
      <c r="F14" s="100" t="s">
        <v>408</v>
      </c>
      <c r="G14" s="154"/>
      <c r="H14" s="154"/>
      <c r="I14" s="101" t="s">
        <v>14</v>
      </c>
      <c r="J14" s="101" t="s">
        <v>15</v>
      </c>
      <c r="K14" s="154"/>
      <c r="L14" s="101" t="s">
        <v>16</v>
      </c>
      <c r="M14" s="102" t="s">
        <v>17</v>
      </c>
      <c r="N14" s="103" t="s">
        <v>21</v>
      </c>
      <c r="O14" s="160"/>
      <c r="P14" s="154"/>
      <c r="Q14" s="154"/>
      <c r="R14" s="100"/>
      <c r="S14" s="100"/>
    </row>
    <row r="15" spans="1:21" s="3" customFormat="1" ht="23.25" customHeight="1">
      <c r="A15" s="104">
        <v>1</v>
      </c>
      <c r="B15" s="89" t="s">
        <v>41</v>
      </c>
      <c r="C15" s="12" t="s">
        <v>42</v>
      </c>
      <c r="D15" s="89" t="s">
        <v>473</v>
      </c>
      <c r="E15" s="12" t="s">
        <v>29</v>
      </c>
      <c r="F15" s="139" t="s">
        <v>478</v>
      </c>
      <c r="G15" s="90">
        <v>66000</v>
      </c>
      <c r="H15" s="90">
        <v>4615.76</v>
      </c>
      <c r="I15" s="90">
        <v>1894.2</v>
      </c>
      <c r="J15" s="89">
        <v>4686</v>
      </c>
      <c r="K15" s="89">
        <v>717.6</v>
      </c>
      <c r="L15" s="90">
        <v>2006.4</v>
      </c>
      <c r="M15" s="89">
        <v>4679.3999999999996</v>
      </c>
      <c r="N15" s="89">
        <v>0</v>
      </c>
      <c r="O15" s="90">
        <v>8516.36</v>
      </c>
      <c r="P15" s="14">
        <f t="shared" ref="P15:P22" si="0">SUM(J15+K15+M15)</f>
        <v>10083</v>
      </c>
      <c r="Q15" s="90">
        <f t="shared" ref="Q15:Q22" si="1">SUM(G15-O15)</f>
        <v>57483.64</v>
      </c>
      <c r="R15" s="105">
        <v>44470</v>
      </c>
      <c r="S15" s="106">
        <v>44652</v>
      </c>
      <c r="T15" s="91"/>
      <c r="U15" s="92"/>
    </row>
    <row r="16" spans="1:21" s="3" customFormat="1" ht="15">
      <c r="A16" s="107">
        <v>2</v>
      </c>
      <c r="B16" s="89" t="s">
        <v>32</v>
      </c>
      <c r="C16" s="20" t="s">
        <v>39</v>
      </c>
      <c r="D16" s="89" t="s">
        <v>35</v>
      </c>
      <c r="E16" s="12" t="s">
        <v>29</v>
      </c>
      <c r="F16" s="139" t="s">
        <v>477</v>
      </c>
      <c r="G16" s="90">
        <v>50000</v>
      </c>
      <c r="H16" s="90">
        <v>1854</v>
      </c>
      <c r="I16" s="90">
        <v>1435</v>
      </c>
      <c r="J16" s="14">
        <f>SUM(G16*7.1%)</f>
        <v>3549.9999999999995</v>
      </c>
      <c r="K16" s="90">
        <f>SUM(G16*1.15%)</f>
        <v>575</v>
      </c>
      <c r="L16" s="14">
        <f>SUM(G16*3.04%)</f>
        <v>1520</v>
      </c>
      <c r="M16" s="14">
        <f>SUM(G16*7.09%)</f>
        <v>3545.0000000000005</v>
      </c>
      <c r="N16" s="89">
        <v>0</v>
      </c>
      <c r="O16" s="90">
        <v>4809</v>
      </c>
      <c r="P16" s="14">
        <f t="shared" si="0"/>
        <v>7670</v>
      </c>
      <c r="Q16" s="90">
        <f t="shared" si="1"/>
        <v>45191</v>
      </c>
      <c r="R16" s="105">
        <v>44440</v>
      </c>
      <c r="S16" s="106">
        <v>44621</v>
      </c>
      <c r="T16" s="91"/>
      <c r="U16" s="92"/>
    </row>
    <row r="17" spans="1:21" s="3" customFormat="1" ht="15">
      <c r="A17" s="104">
        <v>3</v>
      </c>
      <c r="B17" s="89" t="s">
        <v>34</v>
      </c>
      <c r="C17" s="12" t="s">
        <v>40</v>
      </c>
      <c r="D17" s="89" t="s">
        <v>474</v>
      </c>
      <c r="E17" s="12" t="s">
        <v>29</v>
      </c>
      <c r="F17" s="139" t="s">
        <v>478</v>
      </c>
      <c r="G17" s="90">
        <v>30000</v>
      </c>
      <c r="H17" s="14"/>
      <c r="I17" s="89">
        <v>861</v>
      </c>
      <c r="J17" s="14">
        <f>SUM(G17*7.1%)</f>
        <v>2130</v>
      </c>
      <c r="K17" s="90">
        <f>SUM(G17*1.15%)</f>
        <v>345</v>
      </c>
      <c r="L17" s="14">
        <f>SUM(G17*3.04%)</f>
        <v>912</v>
      </c>
      <c r="M17" s="14">
        <f>SUM(G17*7.09%)</f>
        <v>2127</v>
      </c>
      <c r="N17" s="89">
        <v>0</v>
      </c>
      <c r="O17" s="90">
        <v>1773</v>
      </c>
      <c r="P17" s="14">
        <f t="shared" si="0"/>
        <v>4602</v>
      </c>
      <c r="Q17" s="90">
        <f t="shared" si="1"/>
        <v>28227</v>
      </c>
      <c r="R17" s="105">
        <v>44440</v>
      </c>
      <c r="S17" s="106">
        <v>44621</v>
      </c>
      <c r="T17" s="91"/>
      <c r="U17" s="92"/>
    </row>
    <row r="18" spans="1:21" s="3" customFormat="1" ht="15">
      <c r="A18" s="104">
        <v>4</v>
      </c>
      <c r="B18" s="89" t="s">
        <v>44</v>
      </c>
      <c r="C18" s="15" t="s">
        <v>40</v>
      </c>
      <c r="D18" s="89" t="s">
        <v>45</v>
      </c>
      <c r="E18" s="12" t="s">
        <v>29</v>
      </c>
      <c r="F18" s="139" t="s">
        <v>477</v>
      </c>
      <c r="G18" s="90">
        <v>55000</v>
      </c>
      <c r="H18" s="90">
        <v>2559.6799999999998</v>
      </c>
      <c r="I18" s="90">
        <v>1578.5</v>
      </c>
      <c r="J18" s="89">
        <v>3905</v>
      </c>
      <c r="K18" s="89">
        <v>632.5</v>
      </c>
      <c r="L18" s="90">
        <v>1672</v>
      </c>
      <c r="M18" s="89">
        <v>3899.5</v>
      </c>
      <c r="N18" s="89">
        <v>0</v>
      </c>
      <c r="O18" s="90">
        <v>5810.18</v>
      </c>
      <c r="P18" s="14">
        <f t="shared" si="0"/>
        <v>8437</v>
      </c>
      <c r="Q18" s="90">
        <f t="shared" si="1"/>
        <v>49189.82</v>
      </c>
      <c r="R18" s="105">
        <v>44470</v>
      </c>
      <c r="S18" s="106">
        <v>44652</v>
      </c>
      <c r="T18" s="91"/>
      <c r="U18" s="92"/>
    </row>
    <row r="19" spans="1:21" s="3" customFormat="1" ht="15">
      <c r="A19" s="107">
        <v>5</v>
      </c>
      <c r="B19" s="89" t="s">
        <v>27</v>
      </c>
      <c r="C19" s="12" t="s">
        <v>18</v>
      </c>
      <c r="D19" s="89" t="s">
        <v>28</v>
      </c>
      <c r="E19" s="12" t="s">
        <v>29</v>
      </c>
      <c r="F19" s="139" t="s">
        <v>478</v>
      </c>
      <c r="G19" s="90">
        <v>24150</v>
      </c>
      <c r="H19" s="14">
        <v>0</v>
      </c>
      <c r="I19" s="14">
        <v>693.11</v>
      </c>
      <c r="J19" s="14">
        <f>SUM(G19*7.1%)</f>
        <v>1714.6499999999999</v>
      </c>
      <c r="K19" s="90">
        <f>SUM(G19*1.15%)</f>
        <v>277.72500000000002</v>
      </c>
      <c r="L19" s="14">
        <f>SUM(G19*3.04%)</f>
        <v>734.16</v>
      </c>
      <c r="M19" s="14">
        <f>SUM(G19*7.09%)</f>
        <v>1712.2350000000001</v>
      </c>
      <c r="N19" s="90">
        <v>1525</v>
      </c>
      <c r="O19" s="90">
        <v>2952.27</v>
      </c>
      <c r="P19" s="14">
        <f t="shared" si="0"/>
        <v>3704.61</v>
      </c>
      <c r="Q19" s="90">
        <f t="shared" si="1"/>
        <v>21197.73</v>
      </c>
      <c r="R19" s="105">
        <v>44409</v>
      </c>
      <c r="S19" s="106">
        <v>44591</v>
      </c>
      <c r="T19" s="91"/>
      <c r="U19" s="92"/>
    </row>
    <row r="20" spans="1:21" s="3" customFormat="1" ht="15">
      <c r="A20" s="104">
        <v>6</v>
      </c>
      <c r="B20" s="89" t="s">
        <v>30</v>
      </c>
      <c r="C20" s="12" t="s">
        <v>25</v>
      </c>
      <c r="D20" s="89" t="s">
        <v>26</v>
      </c>
      <c r="E20" s="12" t="s">
        <v>29</v>
      </c>
      <c r="F20" s="139" t="s">
        <v>477</v>
      </c>
      <c r="G20" s="90">
        <v>19800</v>
      </c>
      <c r="H20" s="14">
        <v>0</v>
      </c>
      <c r="I20" s="14">
        <v>568.26</v>
      </c>
      <c r="J20" s="14">
        <f>SUM(G20*7.1%)</f>
        <v>1405.8</v>
      </c>
      <c r="K20" s="90">
        <f>SUM(G20*1.15%)</f>
        <v>227.7</v>
      </c>
      <c r="L20" s="14">
        <f>SUM(G20*3.04%)</f>
        <v>601.91999999999996</v>
      </c>
      <c r="M20" s="14">
        <f>SUM(G20*7.09%)</f>
        <v>1403.8200000000002</v>
      </c>
      <c r="N20" s="89">
        <v>0</v>
      </c>
      <c r="O20" s="90">
        <v>1170.18</v>
      </c>
      <c r="P20" s="14">
        <f t="shared" si="0"/>
        <v>3037.32</v>
      </c>
      <c r="Q20" s="90">
        <f t="shared" si="1"/>
        <v>18629.82</v>
      </c>
      <c r="R20" s="105">
        <v>44409</v>
      </c>
      <c r="S20" s="106">
        <v>44591</v>
      </c>
      <c r="T20" s="91"/>
      <c r="U20" s="92"/>
    </row>
    <row r="21" spans="1:21" s="3" customFormat="1" ht="15">
      <c r="A21" s="104">
        <v>7</v>
      </c>
      <c r="B21" s="89" t="s">
        <v>33</v>
      </c>
      <c r="C21" s="12" t="s">
        <v>18</v>
      </c>
      <c r="D21" s="89" t="s">
        <v>36</v>
      </c>
      <c r="E21" s="12" t="s">
        <v>29</v>
      </c>
      <c r="F21" s="139" t="s">
        <v>477</v>
      </c>
      <c r="G21" s="90">
        <v>26250</v>
      </c>
      <c r="H21" s="14"/>
      <c r="I21" s="89">
        <v>753.38</v>
      </c>
      <c r="J21" s="14">
        <f>SUM(G21*7.1%)</f>
        <v>1863.7499999999998</v>
      </c>
      <c r="K21" s="90">
        <f>SUM(G21*1.15%)</f>
        <v>301.875</v>
      </c>
      <c r="L21" s="14">
        <f>SUM(G21*3.04%)</f>
        <v>798</v>
      </c>
      <c r="M21" s="14">
        <f>SUM(G21*7.09%)</f>
        <v>1861.1250000000002</v>
      </c>
      <c r="N21" s="89">
        <v>0</v>
      </c>
      <c r="O21" s="90">
        <v>1551.38</v>
      </c>
      <c r="P21" s="14">
        <f t="shared" si="0"/>
        <v>4026.75</v>
      </c>
      <c r="Q21" s="90">
        <f t="shared" si="1"/>
        <v>24698.62</v>
      </c>
      <c r="R21" s="105">
        <v>44440</v>
      </c>
      <c r="S21" s="106">
        <v>44621</v>
      </c>
      <c r="T21" s="91"/>
      <c r="U21" s="92"/>
    </row>
    <row r="22" spans="1:21" s="3" customFormat="1" ht="15">
      <c r="A22" s="107">
        <v>8</v>
      </c>
      <c r="B22" s="89" t="s">
        <v>31</v>
      </c>
      <c r="C22" s="20" t="s">
        <v>38</v>
      </c>
      <c r="D22" s="89" t="s">
        <v>37</v>
      </c>
      <c r="E22" s="12" t="s">
        <v>29</v>
      </c>
      <c r="F22" s="139" t="s">
        <v>477</v>
      </c>
      <c r="G22" s="90">
        <v>26250</v>
      </c>
      <c r="H22" s="14"/>
      <c r="I22" s="89">
        <v>753.38</v>
      </c>
      <c r="J22" s="14">
        <f>SUM(G22*7.1%)</f>
        <v>1863.7499999999998</v>
      </c>
      <c r="K22" s="90">
        <f>SUM(G22*1.15%)</f>
        <v>301.875</v>
      </c>
      <c r="L22" s="14">
        <f>SUM(G22*3.04%)</f>
        <v>798</v>
      </c>
      <c r="M22" s="14">
        <f>SUM(G22*7.09%)</f>
        <v>1861.1250000000002</v>
      </c>
      <c r="N22" s="89">
        <v>0</v>
      </c>
      <c r="O22" s="90">
        <v>1551.38</v>
      </c>
      <c r="P22" s="14">
        <f t="shared" si="0"/>
        <v>4026.75</v>
      </c>
      <c r="Q22" s="90">
        <f t="shared" si="1"/>
        <v>24698.62</v>
      </c>
      <c r="R22" s="105">
        <v>44440</v>
      </c>
      <c r="S22" s="106">
        <v>44621</v>
      </c>
      <c r="T22" s="91"/>
      <c r="U22" s="92"/>
    </row>
    <row r="23" spans="1:21" s="18" customFormat="1" ht="15">
      <c r="A23" s="104">
        <v>9</v>
      </c>
      <c r="B23" s="89" t="s">
        <v>46</v>
      </c>
      <c r="C23" s="15" t="s">
        <v>47</v>
      </c>
      <c r="D23" s="89" t="s">
        <v>475</v>
      </c>
      <c r="E23" s="12" t="s">
        <v>29</v>
      </c>
      <c r="F23" s="139" t="s">
        <v>478</v>
      </c>
      <c r="G23" s="90">
        <v>27825</v>
      </c>
      <c r="H23" s="89">
        <v>0</v>
      </c>
      <c r="I23" s="89">
        <v>798.58</v>
      </c>
      <c r="J23" s="89">
        <v>1975.58</v>
      </c>
      <c r="K23" s="89">
        <v>319.99</v>
      </c>
      <c r="L23" s="89">
        <v>845.88</v>
      </c>
      <c r="M23" s="89">
        <v>1972.79</v>
      </c>
      <c r="N23" s="89">
        <v>0</v>
      </c>
      <c r="O23" s="90">
        <v>1644.46</v>
      </c>
      <c r="P23" s="14">
        <f t="shared" ref="P23:P34" si="2">SUM(J23+K23+M23)</f>
        <v>4268.3599999999997</v>
      </c>
      <c r="Q23" s="90">
        <f>SUM(G23-O23)</f>
        <v>26180.54</v>
      </c>
      <c r="R23" s="93">
        <v>44501</v>
      </c>
      <c r="S23" s="93">
        <v>44682</v>
      </c>
      <c r="T23" s="91"/>
      <c r="U23" s="92"/>
    </row>
    <row r="24" spans="1:21" s="108" customFormat="1" ht="15">
      <c r="A24" s="104">
        <v>10</v>
      </c>
      <c r="B24" s="89" t="s">
        <v>49</v>
      </c>
      <c r="C24" s="89" t="s">
        <v>38</v>
      </c>
      <c r="D24" s="89" t="s">
        <v>48</v>
      </c>
      <c r="E24" s="12" t="s">
        <v>29</v>
      </c>
      <c r="F24" s="139" t="s">
        <v>477</v>
      </c>
      <c r="G24" s="90">
        <v>21450</v>
      </c>
      <c r="H24" s="89">
        <v>0</v>
      </c>
      <c r="I24" s="89">
        <v>615.62</v>
      </c>
      <c r="J24" s="89">
        <v>1522.95</v>
      </c>
      <c r="K24" s="89">
        <v>246.68</v>
      </c>
      <c r="L24" s="89">
        <v>652.08000000000004</v>
      </c>
      <c r="M24" s="89">
        <v>1520.81</v>
      </c>
      <c r="N24" s="89">
        <v>525</v>
      </c>
      <c r="O24" s="90">
        <v>1792.7</v>
      </c>
      <c r="P24" s="14">
        <f t="shared" si="2"/>
        <v>3290.44</v>
      </c>
      <c r="Q24" s="90">
        <f t="shared" ref="Q24:Q34" si="3">SUM(G24-O24)</f>
        <v>19657.3</v>
      </c>
      <c r="R24" s="93">
        <v>44501</v>
      </c>
      <c r="S24" s="93">
        <v>44682</v>
      </c>
      <c r="T24" s="92"/>
      <c r="U24" s="92"/>
    </row>
    <row r="25" spans="1:21" s="18" customFormat="1" ht="15">
      <c r="A25" s="107">
        <v>11</v>
      </c>
      <c r="B25" s="89" t="s">
        <v>50</v>
      </c>
      <c r="C25" s="89" t="s">
        <v>18</v>
      </c>
      <c r="D25" s="89" t="s">
        <v>36</v>
      </c>
      <c r="E25" s="12" t="s">
        <v>29</v>
      </c>
      <c r="F25" s="139" t="s">
        <v>477</v>
      </c>
      <c r="G25" s="90">
        <v>26250</v>
      </c>
      <c r="H25" s="89">
        <v>0</v>
      </c>
      <c r="I25" s="89">
        <v>753.38</v>
      </c>
      <c r="J25" s="89">
        <v>1863.75</v>
      </c>
      <c r="K25" s="89">
        <v>301.88</v>
      </c>
      <c r="L25" s="89">
        <v>798</v>
      </c>
      <c r="M25" s="89">
        <v>1861.13</v>
      </c>
      <c r="N25" s="89">
        <v>0</v>
      </c>
      <c r="O25" s="90">
        <v>1551.38</v>
      </c>
      <c r="P25" s="14">
        <f t="shared" si="2"/>
        <v>4026.76</v>
      </c>
      <c r="Q25" s="90">
        <f t="shared" si="3"/>
        <v>24698.62</v>
      </c>
      <c r="R25" s="93">
        <v>44501</v>
      </c>
      <c r="S25" s="93">
        <v>44682</v>
      </c>
      <c r="T25" s="91"/>
      <c r="U25" s="92"/>
    </row>
    <row r="26" spans="1:21" s="18" customFormat="1" ht="15">
      <c r="A26" s="104">
        <v>12</v>
      </c>
      <c r="B26" s="89" t="s">
        <v>51</v>
      </c>
      <c r="C26" s="89" t="s">
        <v>25</v>
      </c>
      <c r="D26" s="89" t="s">
        <v>26</v>
      </c>
      <c r="E26" s="12" t="s">
        <v>29</v>
      </c>
      <c r="F26" s="139" t="s">
        <v>478</v>
      </c>
      <c r="G26" s="90">
        <v>19800</v>
      </c>
      <c r="H26" s="89">
        <v>0</v>
      </c>
      <c r="I26" s="89">
        <v>568.26</v>
      </c>
      <c r="J26" s="89">
        <v>1405.8</v>
      </c>
      <c r="K26" s="89">
        <v>227.7</v>
      </c>
      <c r="L26" s="89">
        <v>601.91999999999996</v>
      </c>
      <c r="M26" s="89">
        <v>1403.82</v>
      </c>
      <c r="N26" s="89">
        <v>0</v>
      </c>
      <c r="O26" s="90">
        <v>1170.18</v>
      </c>
      <c r="P26" s="14">
        <f t="shared" si="2"/>
        <v>3037.3199999999997</v>
      </c>
      <c r="Q26" s="90">
        <f t="shared" si="3"/>
        <v>18629.82</v>
      </c>
      <c r="R26" s="93">
        <v>44501</v>
      </c>
      <c r="S26" s="93">
        <v>44682</v>
      </c>
      <c r="T26" s="92"/>
      <c r="U26" s="92"/>
    </row>
    <row r="27" spans="1:21" s="18" customFormat="1" ht="15" customHeight="1">
      <c r="A27" s="104">
        <v>13</v>
      </c>
      <c r="B27" s="89" t="s">
        <v>54</v>
      </c>
      <c r="C27" s="20" t="s">
        <v>53</v>
      </c>
      <c r="D27" s="89" t="s">
        <v>52</v>
      </c>
      <c r="E27" s="12" t="s">
        <v>29</v>
      </c>
      <c r="F27" s="139" t="s">
        <v>478</v>
      </c>
      <c r="G27" s="90">
        <v>27825</v>
      </c>
      <c r="H27" s="89">
        <v>0</v>
      </c>
      <c r="I27" s="89">
        <v>798.58</v>
      </c>
      <c r="J27" s="89">
        <v>1975.58</v>
      </c>
      <c r="K27" s="89">
        <v>319.99</v>
      </c>
      <c r="L27" s="89">
        <v>845.88</v>
      </c>
      <c r="M27" s="89">
        <v>1972.79</v>
      </c>
      <c r="N27" s="89">
        <v>0</v>
      </c>
      <c r="O27" s="90">
        <v>1644.46</v>
      </c>
      <c r="P27" s="14">
        <f t="shared" si="2"/>
        <v>4268.3599999999997</v>
      </c>
      <c r="Q27" s="90">
        <f t="shared" si="3"/>
        <v>26180.54</v>
      </c>
      <c r="R27" s="93">
        <v>44501</v>
      </c>
      <c r="S27" s="93">
        <v>44682</v>
      </c>
    </row>
    <row r="28" spans="1:21" s="18" customFormat="1" ht="15">
      <c r="A28" s="107">
        <v>14</v>
      </c>
      <c r="B28" s="89" t="s">
        <v>56</v>
      </c>
      <c r="C28" s="89" t="s">
        <v>18</v>
      </c>
      <c r="D28" s="89" t="s">
        <v>55</v>
      </c>
      <c r="E28" s="12" t="s">
        <v>29</v>
      </c>
      <c r="F28" s="139" t="s">
        <v>477</v>
      </c>
      <c r="G28" s="90">
        <v>31000</v>
      </c>
      <c r="H28" s="89">
        <v>0</v>
      </c>
      <c r="I28" s="89">
        <v>889.7</v>
      </c>
      <c r="J28" s="89">
        <v>2201</v>
      </c>
      <c r="K28" s="89">
        <v>356.5</v>
      </c>
      <c r="L28" s="89">
        <v>942.4</v>
      </c>
      <c r="M28" s="89">
        <v>2197.9</v>
      </c>
      <c r="N28" s="90">
        <v>6925</v>
      </c>
      <c r="O28" s="90">
        <v>8757.1</v>
      </c>
      <c r="P28" s="14">
        <f t="shared" si="2"/>
        <v>4755.3999999999996</v>
      </c>
      <c r="Q28" s="90">
        <f t="shared" si="3"/>
        <v>22242.9</v>
      </c>
      <c r="R28" s="93">
        <v>44501</v>
      </c>
      <c r="S28" s="93">
        <v>44682</v>
      </c>
      <c r="T28" s="91"/>
      <c r="U28" s="92"/>
    </row>
    <row r="29" spans="1:21" s="18" customFormat="1" ht="15">
      <c r="A29" s="104">
        <v>15</v>
      </c>
      <c r="B29" s="89" t="s">
        <v>57</v>
      </c>
      <c r="C29" s="15" t="s">
        <v>18</v>
      </c>
      <c r="D29" s="89" t="s">
        <v>36</v>
      </c>
      <c r="E29" s="12" t="s">
        <v>29</v>
      </c>
      <c r="F29" s="139" t="s">
        <v>477</v>
      </c>
      <c r="G29" s="90">
        <v>26250</v>
      </c>
      <c r="H29" s="89">
        <v>0</v>
      </c>
      <c r="I29" s="89">
        <v>753.38</v>
      </c>
      <c r="J29" s="89">
        <v>1863.75</v>
      </c>
      <c r="K29" s="89">
        <v>301.88</v>
      </c>
      <c r="L29" s="89">
        <v>798</v>
      </c>
      <c r="M29" s="89">
        <v>1861.13</v>
      </c>
      <c r="N29" s="89">
        <v>0</v>
      </c>
      <c r="O29" s="90">
        <v>1551.38</v>
      </c>
      <c r="P29" s="14">
        <f t="shared" si="2"/>
        <v>4026.76</v>
      </c>
      <c r="Q29" s="90">
        <f t="shared" si="3"/>
        <v>24698.62</v>
      </c>
      <c r="R29" s="93">
        <v>44501</v>
      </c>
      <c r="S29" s="93">
        <v>44682</v>
      </c>
      <c r="T29" s="91"/>
      <c r="U29" s="92"/>
    </row>
    <row r="30" spans="1:21" s="18" customFormat="1" ht="15">
      <c r="A30" s="104">
        <v>16</v>
      </c>
      <c r="B30" s="89" t="s">
        <v>58</v>
      </c>
      <c r="C30" s="15" t="s">
        <v>59</v>
      </c>
      <c r="D30" s="89" t="s">
        <v>60</v>
      </c>
      <c r="E30" s="12" t="s">
        <v>29</v>
      </c>
      <c r="F30" s="139" t="s">
        <v>478</v>
      </c>
      <c r="G30" s="90">
        <v>23625</v>
      </c>
      <c r="H30" s="89">
        <v>0</v>
      </c>
      <c r="I30" s="89">
        <v>678.04</v>
      </c>
      <c r="J30" s="89">
        <v>1677.38</v>
      </c>
      <c r="K30" s="89">
        <v>271.69</v>
      </c>
      <c r="L30" s="89">
        <v>718.2</v>
      </c>
      <c r="M30" s="89">
        <v>1675.01</v>
      </c>
      <c r="N30" s="89">
        <v>0</v>
      </c>
      <c r="O30" s="90">
        <v>1396.24</v>
      </c>
      <c r="P30" s="14">
        <f t="shared" si="2"/>
        <v>3624.08</v>
      </c>
      <c r="Q30" s="90">
        <f t="shared" si="3"/>
        <v>22228.76</v>
      </c>
      <c r="R30" s="93">
        <v>44501</v>
      </c>
      <c r="S30" s="93">
        <v>44682</v>
      </c>
      <c r="T30" s="92"/>
      <c r="U30" s="92"/>
    </row>
    <row r="31" spans="1:21" s="18" customFormat="1" ht="15">
      <c r="A31" s="107">
        <v>17</v>
      </c>
      <c r="B31" s="89" t="s">
        <v>63</v>
      </c>
      <c r="C31" s="89" t="s">
        <v>39</v>
      </c>
      <c r="D31" s="89" t="s">
        <v>62</v>
      </c>
      <c r="E31" s="12" t="s">
        <v>29</v>
      </c>
      <c r="F31" s="139" t="s">
        <v>477</v>
      </c>
      <c r="G31" s="90">
        <v>50000</v>
      </c>
      <c r="H31" s="90">
        <v>1854</v>
      </c>
      <c r="I31" s="90">
        <v>1435</v>
      </c>
      <c r="J31" s="89">
        <v>3550</v>
      </c>
      <c r="K31" s="89">
        <v>575</v>
      </c>
      <c r="L31" s="90">
        <v>1520</v>
      </c>
      <c r="M31" s="89">
        <v>3545</v>
      </c>
      <c r="N31" s="89">
        <v>0</v>
      </c>
      <c r="O31" s="90">
        <v>4809</v>
      </c>
      <c r="P31" s="14">
        <f t="shared" si="2"/>
        <v>7670</v>
      </c>
      <c r="Q31" s="90">
        <f t="shared" si="3"/>
        <v>45191</v>
      </c>
      <c r="R31" s="93">
        <v>44501</v>
      </c>
      <c r="S31" s="93">
        <v>44682</v>
      </c>
      <c r="T31" s="92"/>
      <c r="U31" s="92"/>
    </row>
    <row r="32" spans="1:21" s="18" customFormat="1" ht="15">
      <c r="A32" s="104">
        <v>18</v>
      </c>
      <c r="B32" s="89" t="s">
        <v>61</v>
      </c>
      <c r="C32" s="15" t="s">
        <v>53</v>
      </c>
      <c r="D32" s="89" t="s">
        <v>52</v>
      </c>
      <c r="E32" s="12" t="s">
        <v>29</v>
      </c>
      <c r="F32" s="139" t="s">
        <v>477</v>
      </c>
      <c r="G32" s="90">
        <v>27825</v>
      </c>
      <c r="H32" s="89">
        <v>0</v>
      </c>
      <c r="I32" s="89">
        <v>798.58</v>
      </c>
      <c r="J32" s="89">
        <v>1975.58</v>
      </c>
      <c r="K32" s="89">
        <v>319.99</v>
      </c>
      <c r="L32" s="89">
        <v>845.88</v>
      </c>
      <c r="M32" s="89">
        <v>1972.79</v>
      </c>
      <c r="N32" s="90">
        <v>0</v>
      </c>
      <c r="O32" s="90">
        <v>1644.46</v>
      </c>
      <c r="P32" s="14">
        <f t="shared" si="2"/>
        <v>4268.3599999999997</v>
      </c>
      <c r="Q32" s="90">
        <f t="shared" si="3"/>
        <v>26180.54</v>
      </c>
      <c r="R32" s="93">
        <v>44501</v>
      </c>
      <c r="S32" s="93">
        <v>44682</v>
      </c>
      <c r="T32" s="91"/>
      <c r="U32" s="92"/>
    </row>
    <row r="33" spans="1:21" s="108" customFormat="1" ht="15">
      <c r="A33" s="104">
        <v>19</v>
      </c>
      <c r="B33" s="89" t="s">
        <v>65</v>
      </c>
      <c r="C33" s="12" t="s">
        <v>64</v>
      </c>
      <c r="D33" s="89" t="s">
        <v>463</v>
      </c>
      <c r="E33" s="12" t="s">
        <v>29</v>
      </c>
      <c r="F33" s="139" t="s">
        <v>477</v>
      </c>
      <c r="G33" s="90">
        <v>83000</v>
      </c>
      <c r="H33" s="90">
        <v>8106.54</v>
      </c>
      <c r="I33" s="90">
        <v>2382.1</v>
      </c>
      <c r="J33" s="89">
        <v>5893</v>
      </c>
      <c r="K33" s="89">
        <v>717.6</v>
      </c>
      <c r="L33" s="90">
        <v>2523.1999999999998</v>
      </c>
      <c r="M33" s="89">
        <v>5884.7</v>
      </c>
      <c r="N33" s="90">
        <v>1546</v>
      </c>
      <c r="O33" s="90">
        <v>14557.84</v>
      </c>
      <c r="P33" s="14">
        <f t="shared" si="2"/>
        <v>12495.3</v>
      </c>
      <c r="Q33" s="90">
        <f t="shared" si="3"/>
        <v>68442.16</v>
      </c>
      <c r="R33" s="93">
        <v>44501</v>
      </c>
      <c r="S33" s="93">
        <v>44682</v>
      </c>
      <c r="T33" s="91"/>
      <c r="U33" s="92"/>
    </row>
    <row r="34" spans="1:21" s="18" customFormat="1" ht="15">
      <c r="A34" s="107">
        <v>20</v>
      </c>
      <c r="B34" s="89" t="s">
        <v>67</v>
      </c>
      <c r="C34" s="20" t="s">
        <v>40</v>
      </c>
      <c r="D34" s="89" t="s">
        <v>66</v>
      </c>
      <c r="E34" s="12" t="s">
        <v>29</v>
      </c>
      <c r="F34" s="139" t="s">
        <v>478</v>
      </c>
      <c r="G34" s="90">
        <v>95000</v>
      </c>
      <c r="H34" s="90">
        <v>10929.24</v>
      </c>
      <c r="I34" s="90">
        <v>2726.5</v>
      </c>
      <c r="J34" s="89">
        <v>6745</v>
      </c>
      <c r="K34" s="89">
        <v>717.6</v>
      </c>
      <c r="L34" s="90">
        <v>2888</v>
      </c>
      <c r="M34" s="89">
        <v>6735.5</v>
      </c>
      <c r="N34" s="89">
        <v>0</v>
      </c>
      <c r="O34" s="90">
        <v>16543.740000000002</v>
      </c>
      <c r="P34" s="14">
        <f t="shared" si="2"/>
        <v>14198.1</v>
      </c>
      <c r="Q34" s="90">
        <f t="shared" si="3"/>
        <v>78456.259999999995</v>
      </c>
      <c r="R34" s="93">
        <v>44501</v>
      </c>
      <c r="S34" s="93">
        <v>44682</v>
      </c>
      <c r="T34" s="92"/>
      <c r="U34" s="92"/>
    </row>
    <row r="35" spans="1:21" s="3" customFormat="1" ht="15">
      <c r="A35" s="109"/>
      <c r="B35" s="110" t="s">
        <v>24</v>
      </c>
      <c r="C35" s="110"/>
      <c r="D35" s="110"/>
      <c r="E35" s="110"/>
      <c r="F35" s="110"/>
      <c r="G35" s="111">
        <f>SUM(G15:G34)</f>
        <v>757300</v>
      </c>
      <c r="H35" s="111">
        <f t="shared" ref="H35:Q35" si="4">SUM(H15:H34)</f>
        <v>29919.22</v>
      </c>
      <c r="I35" s="111">
        <f t="shared" si="4"/>
        <v>21734.55</v>
      </c>
      <c r="J35" s="111">
        <f t="shared" si="4"/>
        <v>53768.32</v>
      </c>
      <c r="K35" s="111">
        <f t="shared" si="4"/>
        <v>8055.7749999999987</v>
      </c>
      <c r="L35" s="111">
        <f t="shared" si="4"/>
        <v>23021.919999999998</v>
      </c>
      <c r="M35" s="111">
        <f t="shared" si="4"/>
        <v>53692.575000000004</v>
      </c>
      <c r="N35" s="111">
        <f t="shared" si="4"/>
        <v>10521</v>
      </c>
      <c r="O35" s="111">
        <f t="shared" si="4"/>
        <v>85196.69</v>
      </c>
      <c r="P35" s="111">
        <f t="shared" si="4"/>
        <v>115516.67000000001</v>
      </c>
      <c r="Q35" s="111">
        <f t="shared" si="4"/>
        <v>672103.31</v>
      </c>
      <c r="R35" s="110"/>
      <c r="S35" s="110"/>
    </row>
    <row r="36" spans="1:21">
      <c r="G36" s="10"/>
    </row>
    <row r="37" spans="1:21">
      <c r="B37" s="4"/>
      <c r="C37" s="8"/>
    </row>
    <row r="38" spans="1:21">
      <c r="B38" s="5"/>
      <c r="C38" s="9"/>
    </row>
    <row r="42" spans="1:21" ht="15">
      <c r="B42"/>
    </row>
    <row r="43" spans="1:21" ht="15">
      <c r="B43"/>
    </row>
    <row r="44" spans="1:21" ht="15">
      <c r="B44"/>
    </row>
    <row r="45" spans="1:21" ht="15">
      <c r="B45"/>
    </row>
    <row r="46" spans="1:21" ht="15">
      <c r="B46"/>
    </row>
    <row r="47" spans="1:21" ht="15">
      <c r="B47"/>
    </row>
    <row r="48" spans="1:21" ht="15">
      <c r="B48"/>
    </row>
    <row r="49" spans="2:2" ht="15">
      <c r="B49"/>
    </row>
  </sheetData>
  <autoFilter ref="A11:S35">
    <filterColumn colId="8" showButton="0"/>
    <filterColumn colId="9" showButton="0"/>
    <filterColumn colId="10" showButton="0"/>
    <filterColumn colId="11" showButton="0"/>
    <sortState ref="A18:S35">
      <sortCondition ref="D11:D35"/>
    </sortState>
  </autoFilter>
  <sortState ref="B15:S20">
    <sortCondition ref="C15:C20"/>
  </sortState>
  <mergeCells count="16">
    <mergeCell ref="Q11:Q14"/>
    <mergeCell ref="K12:K14"/>
    <mergeCell ref="P11:P14"/>
    <mergeCell ref="I12:J12"/>
    <mergeCell ref="B11:B14"/>
    <mergeCell ref="L12:M12"/>
    <mergeCell ref="A8:P8"/>
    <mergeCell ref="A9:P9"/>
    <mergeCell ref="A10:P10"/>
    <mergeCell ref="A11:A14"/>
    <mergeCell ref="C11:C14"/>
    <mergeCell ref="D11:D14"/>
    <mergeCell ref="G11:G14"/>
    <mergeCell ref="H11:H14"/>
    <mergeCell ref="I11:M11"/>
    <mergeCell ref="O11:O14"/>
  </mergeCells>
  <pageMargins left="0.15748031496062992" right="0.15748031496062992" top="0.27559055118110237" bottom="0.27559055118110237" header="0.31496062992125984" footer="0.31496062992125984"/>
  <pageSetup paperSize="3" scale="65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1"/>
  <sheetViews>
    <sheetView zoomScale="55" zoomScaleNormal="55" workbookViewId="0">
      <selection sqref="A1:XFD1048576"/>
    </sheetView>
  </sheetViews>
  <sheetFormatPr baseColWidth="10" defaultRowHeight="15"/>
  <cols>
    <col min="1" max="1" width="6.140625" customWidth="1"/>
    <col min="2" max="2" width="30.140625" customWidth="1"/>
    <col min="3" max="3" width="15.7109375" customWidth="1"/>
    <col min="5" max="5" width="16.7109375" customWidth="1"/>
    <col min="6" max="6" width="10.140625" style="73" customWidth="1"/>
    <col min="9" max="9" width="9.7109375" customWidth="1"/>
    <col min="10" max="10" width="10.7109375" customWidth="1"/>
    <col min="12" max="12" width="10.85546875" customWidth="1"/>
    <col min="13" max="13" width="9" customWidth="1"/>
  </cols>
  <sheetData>
    <row r="1" spans="1:18" s="22" customFormat="1" ht="12" customHeight="1">
      <c r="A1" s="43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18" s="22" customFormat="1" ht="12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18" s="22" customFormat="1" ht="12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18" s="22" customFormat="1" ht="12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18" s="22" customFormat="1" ht="12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18" s="22" customFormat="1" ht="12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18" s="22" customFormat="1" ht="12" customHeight="1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18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18" s="73" customFormat="1" ht="18.75" customHeight="1">
      <c r="A9" s="147" t="s">
        <v>447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18" s="63" customFormat="1" ht="12" customHeight="1">
      <c r="A10" s="148" t="s">
        <v>449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8" s="22" customFormat="1">
      <c r="A11" s="169" t="s">
        <v>0</v>
      </c>
      <c r="B11" s="169" t="s">
        <v>1</v>
      </c>
      <c r="C11" s="168" t="s">
        <v>2</v>
      </c>
      <c r="D11" s="170" t="s">
        <v>3</v>
      </c>
      <c r="E11" s="80"/>
      <c r="F11" s="112"/>
      <c r="G11" s="168" t="s">
        <v>4</v>
      </c>
      <c r="H11" s="171" t="s">
        <v>5</v>
      </c>
      <c r="I11" s="171" t="s">
        <v>6</v>
      </c>
      <c r="J11" s="171"/>
      <c r="K11" s="169"/>
      <c r="L11" s="169"/>
      <c r="M11" s="170"/>
      <c r="N11" s="80"/>
      <c r="O11" s="167" t="s">
        <v>68</v>
      </c>
      <c r="P11" s="113"/>
      <c r="Q11" s="168" t="s">
        <v>7</v>
      </c>
    </row>
    <row r="12" spans="1:18" s="22" customFormat="1" ht="33.75" customHeight="1">
      <c r="A12" s="169"/>
      <c r="B12" s="169"/>
      <c r="C12" s="168"/>
      <c r="D12" s="170"/>
      <c r="E12" s="81"/>
      <c r="F12" s="114"/>
      <c r="G12" s="168"/>
      <c r="H12" s="172"/>
      <c r="I12" s="170" t="s">
        <v>8</v>
      </c>
      <c r="J12" s="168"/>
      <c r="K12" s="168" t="s">
        <v>9</v>
      </c>
      <c r="L12" s="170" t="s">
        <v>10</v>
      </c>
      <c r="M12" s="168"/>
      <c r="N12" s="115"/>
      <c r="O12" s="167"/>
      <c r="P12" s="115"/>
      <c r="Q12" s="168"/>
    </row>
    <row r="13" spans="1:18" s="22" customFormat="1" ht="30">
      <c r="A13" s="169"/>
      <c r="B13" s="169"/>
      <c r="C13" s="168"/>
      <c r="D13" s="170"/>
      <c r="E13" s="81"/>
      <c r="F13" s="114"/>
      <c r="G13" s="168"/>
      <c r="H13" s="173"/>
      <c r="I13" s="116" t="s">
        <v>11</v>
      </c>
      <c r="J13" s="116" t="s">
        <v>12</v>
      </c>
      <c r="K13" s="169"/>
      <c r="L13" s="117" t="s">
        <v>11</v>
      </c>
      <c r="M13" s="118" t="s">
        <v>12</v>
      </c>
      <c r="N13" s="119"/>
      <c r="O13" s="167"/>
      <c r="P13" s="119" t="s">
        <v>13</v>
      </c>
      <c r="Q13" s="168"/>
    </row>
    <row r="14" spans="1:18" s="22" customFormat="1" ht="13.5" customHeight="1">
      <c r="A14" s="169"/>
      <c r="B14" s="169"/>
      <c r="C14" s="168"/>
      <c r="D14" s="170"/>
      <c r="E14" s="82" t="s">
        <v>23</v>
      </c>
      <c r="F14" s="120" t="s">
        <v>408</v>
      </c>
      <c r="G14" s="168"/>
      <c r="H14" s="174"/>
      <c r="I14" s="117" t="s">
        <v>14</v>
      </c>
      <c r="J14" s="117" t="s">
        <v>15</v>
      </c>
      <c r="K14" s="169"/>
      <c r="L14" s="117" t="s">
        <v>16</v>
      </c>
      <c r="M14" s="118" t="s">
        <v>17</v>
      </c>
      <c r="N14" s="121" t="s">
        <v>21</v>
      </c>
      <c r="O14" s="167"/>
      <c r="P14" s="116" t="s">
        <v>12</v>
      </c>
      <c r="Q14" s="168"/>
    </row>
    <row r="15" spans="1:18" s="22" customFormat="1" ht="29.25" customHeight="1">
      <c r="A15" s="122">
        <v>1</v>
      </c>
      <c r="B15" s="12" t="s">
        <v>175</v>
      </c>
      <c r="C15" s="12" t="s">
        <v>174</v>
      </c>
      <c r="D15" s="89" t="s">
        <v>75</v>
      </c>
      <c r="E15" s="143" t="s">
        <v>479</v>
      </c>
      <c r="F15" s="139" t="s">
        <v>477</v>
      </c>
      <c r="G15" s="123">
        <v>27175</v>
      </c>
      <c r="H15" s="14">
        <v>2628.96</v>
      </c>
      <c r="I15" s="14"/>
      <c r="J15" s="14"/>
      <c r="K15" s="14"/>
      <c r="L15" s="14"/>
      <c r="M15" s="14"/>
      <c r="N15" s="90">
        <v>2628.96</v>
      </c>
      <c r="O15" s="90">
        <v>2628.96</v>
      </c>
      <c r="P15" s="14">
        <f>SUM(J15+K15+M15)</f>
        <v>0</v>
      </c>
      <c r="Q15" s="90">
        <f>SUM(G15-O15)</f>
        <v>24546.04</v>
      </c>
      <c r="R15" s="74"/>
    </row>
    <row r="16" spans="1:18" s="22" customFormat="1" ht="20.25" customHeight="1">
      <c r="A16" s="124"/>
      <c r="B16" s="125" t="s">
        <v>76</v>
      </c>
      <c r="C16" s="124"/>
      <c r="D16" s="124"/>
      <c r="E16" s="124"/>
      <c r="F16" s="124"/>
      <c r="G16" s="126">
        <f>SUM(G15:G15)</f>
        <v>27175</v>
      </c>
      <c r="H16" s="126">
        <f t="shared" ref="H16:Q16" si="0">SUM(H15:H15)</f>
        <v>2628.96</v>
      </c>
      <c r="I16" s="126">
        <f t="shared" si="0"/>
        <v>0</v>
      </c>
      <c r="J16" s="126">
        <f t="shared" si="0"/>
        <v>0</v>
      </c>
      <c r="K16" s="126">
        <f t="shared" si="0"/>
        <v>0</v>
      </c>
      <c r="L16" s="126">
        <f t="shared" si="0"/>
        <v>0</v>
      </c>
      <c r="M16" s="126">
        <f t="shared" si="0"/>
        <v>0</v>
      </c>
      <c r="N16" s="126">
        <f t="shared" si="0"/>
        <v>2628.96</v>
      </c>
      <c r="O16" s="126">
        <f t="shared" si="0"/>
        <v>2628.96</v>
      </c>
      <c r="P16" s="126">
        <f t="shared" si="0"/>
        <v>0</v>
      </c>
      <c r="Q16" s="126">
        <f t="shared" si="0"/>
        <v>24546.04</v>
      </c>
    </row>
    <row r="17" spans="2:14" s="22" customFormat="1" ht="12.75"/>
    <row r="18" spans="2:14" s="22" customFormat="1" ht="12.75"/>
    <row r="19" spans="2:14" s="22" customFormat="1" ht="12.75">
      <c r="B19" s="23"/>
    </row>
    <row r="20" spans="2:14" s="22" customFormat="1" ht="12.75">
      <c r="B20" s="23"/>
      <c r="M20" s="24"/>
      <c r="N20" s="24"/>
    </row>
    <row r="21" spans="2:14" s="22" customFormat="1" ht="12.75"/>
  </sheetData>
  <mergeCells count="15">
    <mergeCell ref="O11:O14"/>
    <mergeCell ref="Q11:Q14"/>
    <mergeCell ref="K12:K14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I12:J12"/>
    <mergeCell ref="L12:M12"/>
  </mergeCells>
  <pageMargins left="0.7" right="0.7" top="0.75" bottom="0.75" header="0.3" footer="0.3"/>
  <pageSetup paperSize="3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8"/>
  <sheetViews>
    <sheetView zoomScale="55" zoomScaleNormal="55" workbookViewId="0">
      <selection sqref="A1:XFD1048576"/>
    </sheetView>
  </sheetViews>
  <sheetFormatPr baseColWidth="10" defaultColWidth="11.42578125" defaultRowHeight="12.75"/>
  <cols>
    <col min="1" max="1" width="3" style="5" customWidth="1"/>
    <col min="2" max="2" width="36.42578125" style="5" customWidth="1"/>
    <col min="3" max="3" width="28.42578125" style="5" bestFit="1" customWidth="1"/>
    <col min="4" max="4" width="28.85546875" style="5" customWidth="1"/>
    <col min="5" max="5" width="13.28515625" style="5" customWidth="1"/>
    <col min="6" max="6" width="11" style="5" customWidth="1"/>
    <col min="7" max="7" width="12.140625" style="5" customWidth="1"/>
    <col min="8" max="8" width="11.85546875" style="5" customWidth="1"/>
    <col min="9" max="9" width="12.140625" style="5" bestFit="1" customWidth="1"/>
    <col min="10" max="10" width="13.140625" style="5" bestFit="1" customWidth="1"/>
    <col min="11" max="11" width="12.140625" style="5" bestFit="1" customWidth="1"/>
    <col min="12" max="13" width="13.140625" style="5" bestFit="1" customWidth="1"/>
    <col min="14" max="14" width="10.42578125" style="5" customWidth="1"/>
    <col min="15" max="15" width="10.5703125" style="5" customWidth="1"/>
    <col min="16" max="16" width="10.28515625" style="5" customWidth="1"/>
    <col min="17" max="17" width="12.28515625" style="5" customWidth="1"/>
    <col min="18" max="18" width="10.7109375" style="5" customWidth="1"/>
    <col min="19" max="19" width="10.85546875" style="17" customWidth="1"/>
    <col min="20" max="16384" width="11.42578125" style="5"/>
  </cols>
  <sheetData>
    <row r="1" spans="1:21" s="22" customFormat="1" ht="12" customHeight="1">
      <c r="A1" s="43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21" s="22" customFormat="1" ht="12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21" s="22" customFormat="1" ht="12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21" s="22" customFormat="1" ht="12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21" s="22" customFormat="1" ht="12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21" s="22" customFormat="1" ht="12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21" s="22" customFormat="1" ht="12" customHeight="1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21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21" s="73" customFormat="1" ht="15" customHeight="1">
      <c r="A9" s="147" t="s">
        <v>443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21" s="63" customFormat="1" ht="18.75" customHeight="1">
      <c r="A10" s="148" t="s">
        <v>452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21" s="18" customFormat="1" ht="15" customHeight="1">
      <c r="A11" s="175" t="s">
        <v>0</v>
      </c>
      <c r="B11" s="176" t="s">
        <v>1</v>
      </c>
      <c r="C11" s="179" t="s">
        <v>2</v>
      </c>
      <c r="D11" s="180" t="s">
        <v>3</v>
      </c>
      <c r="E11" s="66"/>
      <c r="F11" s="69"/>
      <c r="G11" s="181" t="s">
        <v>4</v>
      </c>
      <c r="H11" s="181" t="s">
        <v>5</v>
      </c>
      <c r="I11" s="180" t="s">
        <v>6</v>
      </c>
      <c r="J11" s="186"/>
      <c r="K11" s="186"/>
      <c r="L11" s="186"/>
      <c r="M11" s="179"/>
      <c r="N11" s="66"/>
      <c r="O11" s="187" t="s">
        <v>22</v>
      </c>
      <c r="P11" s="181" t="s">
        <v>13</v>
      </c>
      <c r="Q11" s="181" t="s">
        <v>7</v>
      </c>
      <c r="R11" s="66"/>
      <c r="S11" s="190" t="s">
        <v>20</v>
      </c>
    </row>
    <row r="12" spans="1:21" s="18" customFormat="1" ht="39" customHeight="1">
      <c r="A12" s="175"/>
      <c r="B12" s="177"/>
      <c r="C12" s="179"/>
      <c r="D12" s="180"/>
      <c r="E12" s="25"/>
      <c r="F12" s="25"/>
      <c r="G12" s="182"/>
      <c r="H12" s="184"/>
      <c r="I12" s="193" t="s">
        <v>8</v>
      </c>
      <c r="J12" s="194"/>
      <c r="K12" s="195" t="s">
        <v>9</v>
      </c>
      <c r="L12" s="193" t="s">
        <v>10</v>
      </c>
      <c r="M12" s="194"/>
      <c r="N12" s="26"/>
      <c r="O12" s="188"/>
      <c r="P12" s="182"/>
      <c r="Q12" s="182"/>
      <c r="R12" s="25"/>
      <c r="S12" s="191"/>
    </row>
    <row r="13" spans="1:21" s="18" customFormat="1" ht="15.75" customHeight="1">
      <c r="A13" s="175"/>
      <c r="B13" s="177"/>
      <c r="C13" s="179"/>
      <c r="D13" s="180"/>
      <c r="E13" s="25"/>
      <c r="F13" s="25"/>
      <c r="G13" s="182"/>
      <c r="H13" s="182"/>
      <c r="I13" s="27" t="s">
        <v>11</v>
      </c>
      <c r="J13" s="27" t="s">
        <v>12</v>
      </c>
      <c r="K13" s="182"/>
      <c r="L13" s="27" t="s">
        <v>11</v>
      </c>
      <c r="M13" s="28" t="s">
        <v>12</v>
      </c>
      <c r="N13" s="29"/>
      <c r="O13" s="188"/>
      <c r="P13" s="182"/>
      <c r="Q13" s="182"/>
      <c r="R13" s="25" t="s">
        <v>19</v>
      </c>
      <c r="S13" s="191"/>
    </row>
    <row r="14" spans="1:21" s="18" customFormat="1" ht="28.5" customHeight="1">
      <c r="A14" s="175"/>
      <c r="B14" s="178"/>
      <c r="C14" s="179"/>
      <c r="D14" s="180"/>
      <c r="E14" s="68" t="s">
        <v>23</v>
      </c>
      <c r="F14" s="88" t="s">
        <v>408</v>
      </c>
      <c r="G14" s="183"/>
      <c r="H14" s="185"/>
      <c r="I14" s="31" t="s">
        <v>14</v>
      </c>
      <c r="J14" s="31" t="s">
        <v>15</v>
      </c>
      <c r="K14" s="185"/>
      <c r="L14" s="31" t="s">
        <v>16</v>
      </c>
      <c r="M14" s="32" t="s">
        <v>17</v>
      </c>
      <c r="N14" s="7" t="s">
        <v>21</v>
      </c>
      <c r="O14" s="189"/>
      <c r="P14" s="185"/>
      <c r="Q14" s="185"/>
      <c r="R14" s="30"/>
      <c r="S14" s="192"/>
    </row>
    <row r="15" spans="1:21" s="18" customFormat="1" ht="15.75" customHeight="1">
      <c r="A15" s="37">
        <v>1</v>
      </c>
      <c r="B15" s="11" t="s">
        <v>79</v>
      </c>
      <c r="C15" s="11" t="s">
        <v>53</v>
      </c>
      <c r="D15" s="11" t="s">
        <v>80</v>
      </c>
      <c r="E15" s="12" t="s">
        <v>43</v>
      </c>
      <c r="F15" s="139" t="s">
        <v>478</v>
      </c>
      <c r="G15" s="13">
        <v>70000</v>
      </c>
      <c r="H15" s="13">
        <v>5368.48</v>
      </c>
      <c r="I15" s="13">
        <v>2009</v>
      </c>
      <c r="J15" s="11">
        <v>4970</v>
      </c>
      <c r="K15" s="11">
        <v>717.6</v>
      </c>
      <c r="L15" s="13">
        <v>2128</v>
      </c>
      <c r="M15" s="11">
        <v>4963</v>
      </c>
      <c r="N15" s="11">
        <v>25</v>
      </c>
      <c r="O15" s="13">
        <v>9530.48</v>
      </c>
      <c r="P15" s="14">
        <f t="shared" ref="P15:P24" si="0">SUM(J15+K15+M15)</f>
        <v>10650.6</v>
      </c>
      <c r="Q15" s="13">
        <f>SUM(G15-O15)</f>
        <v>60469.520000000004</v>
      </c>
      <c r="R15" s="16">
        <v>44362</v>
      </c>
      <c r="S15" s="19">
        <v>44545</v>
      </c>
      <c r="T15"/>
      <c r="U15" s="6"/>
    </row>
    <row r="16" spans="1:21" ht="15">
      <c r="A16" s="36">
        <v>2</v>
      </c>
      <c r="B16" s="11" t="s">
        <v>81</v>
      </c>
      <c r="C16" s="15" t="s">
        <v>53</v>
      </c>
      <c r="D16" s="11" t="s">
        <v>82</v>
      </c>
      <c r="E16" s="12" t="s">
        <v>43</v>
      </c>
      <c r="F16" s="139" t="s">
        <v>477</v>
      </c>
      <c r="G16" s="13">
        <v>95000</v>
      </c>
      <c r="H16" s="13">
        <v>10631.71</v>
      </c>
      <c r="I16" s="13">
        <v>2726.5</v>
      </c>
      <c r="J16" s="11">
        <v>6745</v>
      </c>
      <c r="K16" s="11">
        <v>717.6</v>
      </c>
      <c r="L16" s="13">
        <v>2888</v>
      </c>
      <c r="M16" s="11">
        <v>6735.5</v>
      </c>
      <c r="N16" s="13">
        <v>1375.12</v>
      </c>
      <c r="O16" s="13">
        <v>17581.330000000002</v>
      </c>
      <c r="P16" s="14">
        <f t="shared" si="0"/>
        <v>14198.1</v>
      </c>
      <c r="Q16" s="13">
        <f>SUM(G16-O16)</f>
        <v>77418.67</v>
      </c>
      <c r="R16" s="16">
        <v>44378</v>
      </c>
      <c r="S16" s="16">
        <v>44562</v>
      </c>
      <c r="T16"/>
      <c r="U16" s="6"/>
    </row>
    <row r="17" spans="1:21" s="17" customFormat="1" ht="15">
      <c r="A17" s="37">
        <v>3</v>
      </c>
      <c r="B17" s="11" t="s">
        <v>83</v>
      </c>
      <c r="C17" s="20" t="s">
        <v>18</v>
      </c>
      <c r="D17" s="11" t="s">
        <v>36</v>
      </c>
      <c r="E17" s="12" t="s">
        <v>43</v>
      </c>
      <c r="F17" s="139" t="s">
        <v>477</v>
      </c>
      <c r="G17" s="13">
        <v>26250</v>
      </c>
      <c r="H17" s="11">
        <v>0</v>
      </c>
      <c r="I17" s="11">
        <v>753.38</v>
      </c>
      <c r="J17" s="11">
        <v>1863.75</v>
      </c>
      <c r="K17" s="11">
        <v>301.88</v>
      </c>
      <c r="L17" s="11">
        <v>798</v>
      </c>
      <c r="M17" s="11">
        <v>1861.13</v>
      </c>
      <c r="N17" s="11">
        <v>125</v>
      </c>
      <c r="O17" s="13">
        <v>1676.38</v>
      </c>
      <c r="P17" s="14">
        <f t="shared" si="0"/>
        <v>4026.76</v>
      </c>
      <c r="Q17" s="13">
        <f t="shared" ref="Q17:Q24" si="1">SUM(G17-O17)</f>
        <v>24573.62</v>
      </c>
      <c r="R17" s="16">
        <v>44362</v>
      </c>
      <c r="S17" s="16">
        <v>44545</v>
      </c>
      <c r="T17" s="6"/>
      <c r="U17" s="6"/>
    </row>
    <row r="18" spans="1:21" ht="15">
      <c r="A18" s="36">
        <v>4</v>
      </c>
      <c r="B18" s="11" t="s">
        <v>84</v>
      </c>
      <c r="C18" s="15" t="s">
        <v>18</v>
      </c>
      <c r="D18" s="11" t="s">
        <v>454</v>
      </c>
      <c r="E18" s="12" t="s">
        <v>43</v>
      </c>
      <c r="F18" s="139" t="s">
        <v>477</v>
      </c>
      <c r="G18" s="13">
        <v>26250</v>
      </c>
      <c r="H18" s="11">
        <v>0</v>
      </c>
      <c r="I18" s="11">
        <v>753.38</v>
      </c>
      <c r="J18" s="11">
        <v>1863.75</v>
      </c>
      <c r="K18" s="11">
        <v>301.88</v>
      </c>
      <c r="L18" s="11">
        <v>798</v>
      </c>
      <c r="M18" s="11">
        <v>1861.13</v>
      </c>
      <c r="N18" s="13">
        <v>5028.33</v>
      </c>
      <c r="O18" s="13">
        <v>6579.71</v>
      </c>
      <c r="P18" s="14">
        <f t="shared" si="0"/>
        <v>4026.76</v>
      </c>
      <c r="Q18" s="13">
        <f t="shared" si="1"/>
        <v>19670.29</v>
      </c>
      <c r="R18" s="21">
        <v>44372</v>
      </c>
      <c r="S18" s="21">
        <v>44555</v>
      </c>
      <c r="T18" s="6"/>
      <c r="U18" s="6"/>
    </row>
    <row r="19" spans="1:21" ht="15">
      <c r="A19" s="37">
        <v>5</v>
      </c>
      <c r="B19" s="11" t="s">
        <v>85</v>
      </c>
      <c r="C19" s="15" t="s">
        <v>18</v>
      </c>
      <c r="D19" s="11" t="s">
        <v>36</v>
      </c>
      <c r="E19" s="12" t="s">
        <v>43</v>
      </c>
      <c r="F19" s="139" t="s">
        <v>477</v>
      </c>
      <c r="G19" s="13">
        <v>19800</v>
      </c>
      <c r="H19" s="11">
        <v>0</v>
      </c>
      <c r="I19" s="11">
        <v>568.26</v>
      </c>
      <c r="J19" s="11">
        <v>1405.8</v>
      </c>
      <c r="K19" s="11">
        <v>227.7</v>
      </c>
      <c r="L19" s="11">
        <v>601.91999999999996</v>
      </c>
      <c r="M19" s="11">
        <v>1403.82</v>
      </c>
      <c r="N19" s="11">
        <v>125</v>
      </c>
      <c r="O19" s="13">
        <v>1295.18</v>
      </c>
      <c r="P19" s="14">
        <f t="shared" si="0"/>
        <v>3037.3199999999997</v>
      </c>
      <c r="Q19" s="13">
        <f t="shared" si="1"/>
        <v>18504.82</v>
      </c>
      <c r="R19" s="16">
        <v>44362</v>
      </c>
      <c r="S19" s="16">
        <v>44545</v>
      </c>
      <c r="T19" s="6"/>
      <c r="U19" s="6"/>
    </row>
    <row r="20" spans="1:21" ht="15">
      <c r="A20" s="36">
        <v>6</v>
      </c>
      <c r="B20" s="11" t="s">
        <v>86</v>
      </c>
      <c r="C20" s="15" t="s">
        <v>25</v>
      </c>
      <c r="D20" s="11" t="s">
        <v>26</v>
      </c>
      <c r="E20" s="12" t="s">
        <v>43</v>
      </c>
      <c r="F20" s="139" t="s">
        <v>478</v>
      </c>
      <c r="G20" s="13">
        <v>19800</v>
      </c>
      <c r="H20" s="11">
        <v>0</v>
      </c>
      <c r="I20" s="11">
        <v>568.26</v>
      </c>
      <c r="J20" s="11">
        <v>1405.8</v>
      </c>
      <c r="K20" s="11">
        <v>227.7</v>
      </c>
      <c r="L20" s="11">
        <v>601.91999999999996</v>
      </c>
      <c r="M20" s="11">
        <v>1403.82</v>
      </c>
      <c r="N20" s="11">
        <v>25</v>
      </c>
      <c r="O20" s="13">
        <v>1195.18</v>
      </c>
      <c r="P20" s="14">
        <f t="shared" si="0"/>
        <v>3037.3199999999997</v>
      </c>
      <c r="Q20" s="13">
        <f t="shared" si="1"/>
        <v>18604.82</v>
      </c>
      <c r="R20" s="16">
        <v>44362</v>
      </c>
      <c r="S20" s="16">
        <v>44545</v>
      </c>
      <c r="T20"/>
      <c r="U20"/>
    </row>
    <row r="21" spans="1:21" ht="15">
      <c r="A21" s="37">
        <v>7</v>
      </c>
      <c r="B21" s="11" t="s">
        <v>87</v>
      </c>
      <c r="C21" s="11" t="s">
        <v>25</v>
      </c>
      <c r="D21" s="11" t="s">
        <v>26</v>
      </c>
      <c r="E21" s="12" t="s">
        <v>43</v>
      </c>
      <c r="F21" s="139" t="s">
        <v>478</v>
      </c>
      <c r="G21" s="13">
        <v>19800</v>
      </c>
      <c r="H21" s="11">
        <v>0</v>
      </c>
      <c r="I21" s="11">
        <v>568.26</v>
      </c>
      <c r="J21" s="11">
        <v>1405.8</v>
      </c>
      <c r="K21" s="11">
        <v>227.7</v>
      </c>
      <c r="L21" s="11">
        <v>601.91999999999996</v>
      </c>
      <c r="M21" s="11">
        <v>1403.82</v>
      </c>
      <c r="N21" s="11">
        <v>1650</v>
      </c>
      <c r="O21" s="13">
        <v>2820.18</v>
      </c>
      <c r="P21" s="14">
        <f t="shared" si="0"/>
        <v>3037.3199999999997</v>
      </c>
      <c r="Q21" s="13">
        <f t="shared" si="1"/>
        <v>16979.82</v>
      </c>
      <c r="R21" s="16">
        <v>44362</v>
      </c>
      <c r="S21" s="16">
        <v>44545</v>
      </c>
      <c r="T21" s="6"/>
      <c r="U21" s="6"/>
    </row>
    <row r="22" spans="1:21" ht="15">
      <c r="A22" s="36">
        <v>8</v>
      </c>
      <c r="B22" s="11" t="s">
        <v>88</v>
      </c>
      <c r="C22" s="11" t="s">
        <v>70</v>
      </c>
      <c r="D22" s="11" t="s">
        <v>89</v>
      </c>
      <c r="E22" s="12" t="s">
        <v>43</v>
      </c>
      <c r="F22" s="139" t="s">
        <v>478</v>
      </c>
      <c r="G22" s="13">
        <v>19500</v>
      </c>
      <c r="H22" s="11">
        <v>0</v>
      </c>
      <c r="I22" s="11">
        <v>559.65</v>
      </c>
      <c r="J22" s="11">
        <v>1384.5</v>
      </c>
      <c r="K22" s="11">
        <v>224.25</v>
      </c>
      <c r="L22" s="11">
        <v>592.79999999999995</v>
      </c>
      <c r="M22" s="11">
        <v>1382.55</v>
      </c>
      <c r="N22" s="13">
        <v>9630</v>
      </c>
      <c r="O22" s="13">
        <v>10782.45</v>
      </c>
      <c r="P22" s="14">
        <f t="shared" si="0"/>
        <v>2991.3</v>
      </c>
      <c r="Q22" s="13">
        <f t="shared" si="1"/>
        <v>8717.5499999999993</v>
      </c>
      <c r="R22" s="16">
        <v>44348</v>
      </c>
      <c r="S22" s="16">
        <v>44531</v>
      </c>
      <c r="T22"/>
      <c r="U22" s="6"/>
    </row>
    <row r="23" spans="1:21" ht="15">
      <c r="A23" s="37">
        <v>9</v>
      </c>
      <c r="B23" s="11" t="s">
        <v>90</v>
      </c>
      <c r="C23" s="20" t="s">
        <v>59</v>
      </c>
      <c r="D23" s="11" t="s">
        <v>91</v>
      </c>
      <c r="E23" s="12" t="s">
        <v>43</v>
      </c>
      <c r="F23" s="139" t="s">
        <v>478</v>
      </c>
      <c r="G23" s="13">
        <v>24150</v>
      </c>
      <c r="H23" s="11">
        <v>0</v>
      </c>
      <c r="I23" s="11">
        <v>693.11</v>
      </c>
      <c r="J23" s="11">
        <v>1714.65</v>
      </c>
      <c r="K23" s="11">
        <v>277.73</v>
      </c>
      <c r="L23" s="11">
        <v>734.16</v>
      </c>
      <c r="M23" s="11">
        <v>1712.24</v>
      </c>
      <c r="N23" s="11">
        <v>25</v>
      </c>
      <c r="O23" s="13">
        <v>1452.27</v>
      </c>
      <c r="P23" s="14">
        <f t="shared" si="0"/>
        <v>3704.62</v>
      </c>
      <c r="Q23" s="13">
        <f t="shared" si="1"/>
        <v>22697.73</v>
      </c>
      <c r="R23" s="21">
        <v>44287</v>
      </c>
      <c r="S23" s="21">
        <v>44531</v>
      </c>
      <c r="T23"/>
      <c r="U23" s="6"/>
    </row>
    <row r="24" spans="1:21" ht="15">
      <c r="A24" s="36">
        <v>10</v>
      </c>
      <c r="B24" s="11" t="s">
        <v>92</v>
      </c>
      <c r="C24" s="15" t="s">
        <v>59</v>
      </c>
      <c r="D24" s="11" t="s">
        <v>60</v>
      </c>
      <c r="E24" s="12" t="s">
        <v>43</v>
      </c>
      <c r="F24" s="139" t="s">
        <v>478</v>
      </c>
      <c r="G24" s="13">
        <v>27825</v>
      </c>
      <c r="H24" s="11">
        <v>0</v>
      </c>
      <c r="I24" s="11">
        <v>798.58</v>
      </c>
      <c r="J24" s="11">
        <v>1975.58</v>
      </c>
      <c r="K24" s="11">
        <v>319.99</v>
      </c>
      <c r="L24" s="11">
        <v>845.88</v>
      </c>
      <c r="M24" s="11">
        <v>1972.79</v>
      </c>
      <c r="N24" s="11">
        <v>25</v>
      </c>
      <c r="O24" s="13">
        <v>1669.46</v>
      </c>
      <c r="P24" s="14">
        <f t="shared" si="0"/>
        <v>4268.3599999999997</v>
      </c>
      <c r="Q24" s="13">
        <f t="shared" si="1"/>
        <v>26155.54</v>
      </c>
      <c r="R24" s="16">
        <v>44372</v>
      </c>
      <c r="S24" s="16">
        <v>44555</v>
      </c>
    </row>
    <row r="25" spans="1:21">
      <c r="A25" s="38"/>
      <c r="B25" s="33" t="s">
        <v>24</v>
      </c>
      <c r="C25" s="34"/>
      <c r="D25" s="34"/>
      <c r="E25" s="34"/>
      <c r="F25" s="34"/>
      <c r="G25" s="70">
        <f>SUM(G15:G24)</f>
        <v>348375</v>
      </c>
      <c r="H25" s="70">
        <f t="shared" ref="H25:Q25" si="2">SUM(H15:H24)</f>
        <v>16000.189999999999</v>
      </c>
      <c r="I25" s="70">
        <f t="shared" si="2"/>
        <v>9998.380000000001</v>
      </c>
      <c r="J25" s="70">
        <f t="shared" si="2"/>
        <v>24734.629999999997</v>
      </c>
      <c r="K25" s="70">
        <f t="shared" si="2"/>
        <v>3544.0299999999997</v>
      </c>
      <c r="L25" s="70">
        <f t="shared" si="2"/>
        <v>10590.599999999999</v>
      </c>
      <c r="M25" s="70">
        <f t="shared" si="2"/>
        <v>24699.800000000003</v>
      </c>
      <c r="N25" s="70">
        <f t="shared" si="2"/>
        <v>18033.45</v>
      </c>
      <c r="O25" s="70">
        <f t="shared" si="2"/>
        <v>54582.619999999995</v>
      </c>
      <c r="P25" s="70">
        <f t="shared" si="2"/>
        <v>52978.460000000006</v>
      </c>
      <c r="Q25" s="70">
        <f t="shared" si="2"/>
        <v>293792.38</v>
      </c>
      <c r="R25" s="39"/>
      <c r="S25" s="34"/>
    </row>
    <row r="26" spans="1:21" s="17" customFormat="1">
      <c r="B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spans="1:21">
      <c r="C27" s="9"/>
    </row>
    <row r="28" spans="1:21">
      <c r="C28" s="9"/>
    </row>
  </sheetData>
  <mergeCells count="17">
    <mergeCell ref="Q11:Q14"/>
    <mergeCell ref="S11:S14"/>
    <mergeCell ref="I12:J12"/>
    <mergeCell ref="K12:K14"/>
    <mergeCell ref="L12:M12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O11:O14"/>
    <mergeCell ref="P11:P14"/>
  </mergeCells>
  <pageMargins left="0.7" right="0.7" top="0.75" bottom="0.75" header="0.3" footer="0.3"/>
  <pageSetup paperSize="3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1"/>
  <sheetViews>
    <sheetView zoomScale="70" zoomScaleNormal="70" workbookViewId="0">
      <selection activeCell="A37" sqref="A1:R37"/>
    </sheetView>
  </sheetViews>
  <sheetFormatPr baseColWidth="10" defaultRowHeight="12.75"/>
  <cols>
    <col min="1" max="1" width="4.5703125" style="22" customWidth="1"/>
    <col min="2" max="2" width="32.42578125" style="22" customWidth="1"/>
    <col min="3" max="3" width="21.140625" style="22" customWidth="1"/>
    <col min="4" max="4" width="12.140625" style="22" customWidth="1"/>
    <col min="5" max="5" width="16.140625" style="22" customWidth="1"/>
    <col min="6" max="6" width="10.140625" style="22" customWidth="1"/>
    <col min="7" max="7" width="13.7109375" style="22" customWidth="1"/>
    <col min="8" max="8" width="7.5703125" style="22" customWidth="1"/>
    <col min="9" max="10" width="11.5703125" style="22" bestFit="1" customWidth="1"/>
    <col min="11" max="11" width="9.28515625" style="22" customWidth="1"/>
    <col min="12" max="12" width="11.5703125" style="22" bestFit="1" customWidth="1"/>
    <col min="13" max="13" width="10.85546875" style="22" customWidth="1"/>
    <col min="14" max="14" width="11.140625" style="22" customWidth="1"/>
    <col min="15" max="15" width="11.5703125" style="22" bestFit="1" customWidth="1"/>
    <col min="16" max="16" width="11.5703125" style="22" customWidth="1"/>
    <col min="17" max="17" width="11" style="22" customWidth="1"/>
    <col min="18" max="259" width="11.42578125" style="22"/>
    <col min="260" max="260" width="22.42578125" style="22" customWidth="1"/>
    <col min="261" max="261" width="18.140625" style="22" customWidth="1"/>
    <col min="262" max="262" width="16" style="22" customWidth="1"/>
    <col min="263" max="271" width="11.42578125" style="22"/>
    <col min="272" max="272" width="15.28515625" style="22" customWidth="1"/>
    <col min="273" max="515" width="11.42578125" style="22"/>
    <col min="516" max="516" width="22.42578125" style="22" customWidth="1"/>
    <col min="517" max="517" width="18.140625" style="22" customWidth="1"/>
    <col min="518" max="518" width="16" style="22" customWidth="1"/>
    <col min="519" max="527" width="11.42578125" style="22"/>
    <col min="528" max="528" width="15.28515625" style="22" customWidth="1"/>
    <col min="529" max="771" width="11.42578125" style="22"/>
    <col min="772" max="772" width="22.42578125" style="22" customWidth="1"/>
    <col min="773" max="773" width="18.140625" style="22" customWidth="1"/>
    <col min="774" max="774" width="16" style="22" customWidth="1"/>
    <col min="775" max="783" width="11.42578125" style="22"/>
    <col min="784" max="784" width="15.28515625" style="22" customWidth="1"/>
    <col min="785" max="1027" width="11.42578125" style="22"/>
    <col min="1028" max="1028" width="22.42578125" style="22" customWidth="1"/>
    <col min="1029" max="1029" width="18.140625" style="22" customWidth="1"/>
    <col min="1030" max="1030" width="16" style="22" customWidth="1"/>
    <col min="1031" max="1039" width="11.42578125" style="22"/>
    <col min="1040" max="1040" width="15.28515625" style="22" customWidth="1"/>
    <col min="1041" max="1283" width="11.42578125" style="22"/>
    <col min="1284" max="1284" width="22.42578125" style="22" customWidth="1"/>
    <col min="1285" max="1285" width="18.140625" style="22" customWidth="1"/>
    <col min="1286" max="1286" width="16" style="22" customWidth="1"/>
    <col min="1287" max="1295" width="11.42578125" style="22"/>
    <col min="1296" max="1296" width="15.28515625" style="22" customWidth="1"/>
    <col min="1297" max="1539" width="11.42578125" style="22"/>
    <col min="1540" max="1540" width="22.42578125" style="22" customWidth="1"/>
    <col min="1541" max="1541" width="18.140625" style="22" customWidth="1"/>
    <col min="1542" max="1542" width="16" style="22" customWidth="1"/>
    <col min="1543" max="1551" width="11.42578125" style="22"/>
    <col min="1552" max="1552" width="15.28515625" style="22" customWidth="1"/>
    <col min="1553" max="1795" width="11.42578125" style="22"/>
    <col min="1796" max="1796" width="22.42578125" style="22" customWidth="1"/>
    <col min="1797" max="1797" width="18.140625" style="22" customWidth="1"/>
    <col min="1798" max="1798" width="16" style="22" customWidth="1"/>
    <col min="1799" max="1807" width="11.42578125" style="22"/>
    <col min="1808" max="1808" width="15.28515625" style="22" customWidth="1"/>
    <col min="1809" max="2051" width="11.42578125" style="22"/>
    <col min="2052" max="2052" width="22.42578125" style="22" customWidth="1"/>
    <col min="2053" max="2053" width="18.140625" style="22" customWidth="1"/>
    <col min="2054" max="2054" width="16" style="22" customWidth="1"/>
    <col min="2055" max="2063" width="11.42578125" style="22"/>
    <col min="2064" max="2064" width="15.28515625" style="22" customWidth="1"/>
    <col min="2065" max="2307" width="11.42578125" style="22"/>
    <col min="2308" max="2308" width="22.42578125" style="22" customWidth="1"/>
    <col min="2309" max="2309" width="18.140625" style="22" customWidth="1"/>
    <col min="2310" max="2310" width="16" style="22" customWidth="1"/>
    <col min="2311" max="2319" width="11.42578125" style="22"/>
    <col min="2320" max="2320" width="15.28515625" style="22" customWidth="1"/>
    <col min="2321" max="2563" width="11.42578125" style="22"/>
    <col min="2564" max="2564" width="22.42578125" style="22" customWidth="1"/>
    <col min="2565" max="2565" width="18.140625" style="22" customWidth="1"/>
    <col min="2566" max="2566" width="16" style="22" customWidth="1"/>
    <col min="2567" max="2575" width="11.42578125" style="22"/>
    <col min="2576" max="2576" width="15.28515625" style="22" customWidth="1"/>
    <col min="2577" max="2819" width="11.42578125" style="22"/>
    <col min="2820" max="2820" width="22.42578125" style="22" customWidth="1"/>
    <col min="2821" max="2821" width="18.140625" style="22" customWidth="1"/>
    <col min="2822" max="2822" width="16" style="22" customWidth="1"/>
    <col min="2823" max="2831" width="11.42578125" style="22"/>
    <col min="2832" max="2832" width="15.28515625" style="22" customWidth="1"/>
    <col min="2833" max="3075" width="11.42578125" style="22"/>
    <col min="3076" max="3076" width="22.42578125" style="22" customWidth="1"/>
    <col min="3077" max="3077" width="18.140625" style="22" customWidth="1"/>
    <col min="3078" max="3078" width="16" style="22" customWidth="1"/>
    <col min="3079" max="3087" width="11.42578125" style="22"/>
    <col min="3088" max="3088" width="15.28515625" style="22" customWidth="1"/>
    <col min="3089" max="3331" width="11.42578125" style="22"/>
    <col min="3332" max="3332" width="22.42578125" style="22" customWidth="1"/>
    <col min="3333" max="3333" width="18.140625" style="22" customWidth="1"/>
    <col min="3334" max="3334" width="16" style="22" customWidth="1"/>
    <col min="3335" max="3343" width="11.42578125" style="22"/>
    <col min="3344" max="3344" width="15.28515625" style="22" customWidth="1"/>
    <col min="3345" max="3587" width="11.42578125" style="22"/>
    <col min="3588" max="3588" width="22.42578125" style="22" customWidth="1"/>
    <col min="3589" max="3589" width="18.140625" style="22" customWidth="1"/>
    <col min="3590" max="3590" width="16" style="22" customWidth="1"/>
    <col min="3591" max="3599" width="11.42578125" style="22"/>
    <col min="3600" max="3600" width="15.28515625" style="22" customWidth="1"/>
    <col min="3601" max="3843" width="11.42578125" style="22"/>
    <col min="3844" max="3844" width="22.42578125" style="22" customWidth="1"/>
    <col min="3845" max="3845" width="18.140625" style="22" customWidth="1"/>
    <col min="3846" max="3846" width="16" style="22" customWidth="1"/>
    <col min="3847" max="3855" width="11.42578125" style="22"/>
    <col min="3856" max="3856" width="15.28515625" style="22" customWidth="1"/>
    <col min="3857" max="4099" width="11.42578125" style="22"/>
    <col min="4100" max="4100" width="22.42578125" style="22" customWidth="1"/>
    <col min="4101" max="4101" width="18.140625" style="22" customWidth="1"/>
    <col min="4102" max="4102" width="16" style="22" customWidth="1"/>
    <col min="4103" max="4111" width="11.42578125" style="22"/>
    <col min="4112" max="4112" width="15.28515625" style="22" customWidth="1"/>
    <col min="4113" max="4355" width="11.42578125" style="22"/>
    <col min="4356" max="4356" width="22.42578125" style="22" customWidth="1"/>
    <col min="4357" max="4357" width="18.140625" style="22" customWidth="1"/>
    <col min="4358" max="4358" width="16" style="22" customWidth="1"/>
    <col min="4359" max="4367" width="11.42578125" style="22"/>
    <col min="4368" max="4368" width="15.28515625" style="22" customWidth="1"/>
    <col min="4369" max="4611" width="11.42578125" style="22"/>
    <col min="4612" max="4612" width="22.42578125" style="22" customWidth="1"/>
    <col min="4613" max="4613" width="18.140625" style="22" customWidth="1"/>
    <col min="4614" max="4614" width="16" style="22" customWidth="1"/>
    <col min="4615" max="4623" width="11.42578125" style="22"/>
    <col min="4624" max="4624" width="15.28515625" style="22" customWidth="1"/>
    <col min="4625" max="4867" width="11.42578125" style="22"/>
    <col min="4868" max="4868" width="22.42578125" style="22" customWidth="1"/>
    <col min="4869" max="4869" width="18.140625" style="22" customWidth="1"/>
    <col min="4870" max="4870" width="16" style="22" customWidth="1"/>
    <col min="4871" max="4879" width="11.42578125" style="22"/>
    <col min="4880" max="4880" width="15.28515625" style="22" customWidth="1"/>
    <col min="4881" max="5123" width="11.42578125" style="22"/>
    <col min="5124" max="5124" width="22.42578125" style="22" customWidth="1"/>
    <col min="5125" max="5125" width="18.140625" style="22" customWidth="1"/>
    <col min="5126" max="5126" width="16" style="22" customWidth="1"/>
    <col min="5127" max="5135" width="11.42578125" style="22"/>
    <col min="5136" max="5136" width="15.28515625" style="22" customWidth="1"/>
    <col min="5137" max="5379" width="11.42578125" style="22"/>
    <col min="5380" max="5380" width="22.42578125" style="22" customWidth="1"/>
    <col min="5381" max="5381" width="18.140625" style="22" customWidth="1"/>
    <col min="5382" max="5382" width="16" style="22" customWidth="1"/>
    <col min="5383" max="5391" width="11.42578125" style="22"/>
    <col min="5392" max="5392" width="15.28515625" style="22" customWidth="1"/>
    <col min="5393" max="5635" width="11.42578125" style="22"/>
    <col min="5636" max="5636" width="22.42578125" style="22" customWidth="1"/>
    <col min="5637" max="5637" width="18.140625" style="22" customWidth="1"/>
    <col min="5638" max="5638" width="16" style="22" customWidth="1"/>
    <col min="5639" max="5647" width="11.42578125" style="22"/>
    <col min="5648" max="5648" width="15.28515625" style="22" customWidth="1"/>
    <col min="5649" max="5891" width="11.42578125" style="22"/>
    <col min="5892" max="5892" width="22.42578125" style="22" customWidth="1"/>
    <col min="5893" max="5893" width="18.140625" style="22" customWidth="1"/>
    <col min="5894" max="5894" width="16" style="22" customWidth="1"/>
    <col min="5895" max="5903" width="11.42578125" style="22"/>
    <col min="5904" max="5904" width="15.28515625" style="22" customWidth="1"/>
    <col min="5905" max="6147" width="11.42578125" style="22"/>
    <col min="6148" max="6148" width="22.42578125" style="22" customWidth="1"/>
    <col min="6149" max="6149" width="18.140625" style="22" customWidth="1"/>
    <col min="6150" max="6150" width="16" style="22" customWidth="1"/>
    <col min="6151" max="6159" width="11.42578125" style="22"/>
    <col min="6160" max="6160" width="15.28515625" style="22" customWidth="1"/>
    <col min="6161" max="6403" width="11.42578125" style="22"/>
    <col min="6404" max="6404" width="22.42578125" style="22" customWidth="1"/>
    <col min="6405" max="6405" width="18.140625" style="22" customWidth="1"/>
    <col min="6406" max="6406" width="16" style="22" customWidth="1"/>
    <col min="6407" max="6415" width="11.42578125" style="22"/>
    <col min="6416" max="6416" width="15.28515625" style="22" customWidth="1"/>
    <col min="6417" max="6659" width="11.42578125" style="22"/>
    <col min="6660" max="6660" width="22.42578125" style="22" customWidth="1"/>
    <col min="6661" max="6661" width="18.140625" style="22" customWidth="1"/>
    <col min="6662" max="6662" width="16" style="22" customWidth="1"/>
    <col min="6663" max="6671" width="11.42578125" style="22"/>
    <col min="6672" max="6672" width="15.28515625" style="22" customWidth="1"/>
    <col min="6673" max="6915" width="11.42578125" style="22"/>
    <col min="6916" max="6916" width="22.42578125" style="22" customWidth="1"/>
    <col min="6917" max="6917" width="18.140625" style="22" customWidth="1"/>
    <col min="6918" max="6918" width="16" style="22" customWidth="1"/>
    <col min="6919" max="6927" width="11.42578125" style="22"/>
    <col min="6928" max="6928" width="15.28515625" style="22" customWidth="1"/>
    <col min="6929" max="7171" width="11.42578125" style="22"/>
    <col min="7172" max="7172" width="22.42578125" style="22" customWidth="1"/>
    <col min="7173" max="7173" width="18.140625" style="22" customWidth="1"/>
    <col min="7174" max="7174" width="16" style="22" customWidth="1"/>
    <col min="7175" max="7183" width="11.42578125" style="22"/>
    <col min="7184" max="7184" width="15.28515625" style="22" customWidth="1"/>
    <col min="7185" max="7427" width="11.42578125" style="22"/>
    <col min="7428" max="7428" width="22.42578125" style="22" customWidth="1"/>
    <col min="7429" max="7429" width="18.140625" style="22" customWidth="1"/>
    <col min="7430" max="7430" width="16" style="22" customWidth="1"/>
    <col min="7431" max="7439" width="11.42578125" style="22"/>
    <col min="7440" max="7440" width="15.28515625" style="22" customWidth="1"/>
    <col min="7441" max="7683" width="11.42578125" style="22"/>
    <col min="7684" max="7684" width="22.42578125" style="22" customWidth="1"/>
    <col min="7685" max="7685" width="18.140625" style="22" customWidth="1"/>
    <col min="7686" max="7686" width="16" style="22" customWidth="1"/>
    <col min="7687" max="7695" width="11.42578125" style="22"/>
    <col min="7696" max="7696" width="15.28515625" style="22" customWidth="1"/>
    <col min="7697" max="7939" width="11.42578125" style="22"/>
    <col min="7940" max="7940" width="22.42578125" style="22" customWidth="1"/>
    <col min="7941" max="7941" width="18.140625" style="22" customWidth="1"/>
    <col min="7942" max="7942" width="16" style="22" customWidth="1"/>
    <col min="7943" max="7951" width="11.42578125" style="22"/>
    <col min="7952" max="7952" width="15.28515625" style="22" customWidth="1"/>
    <col min="7953" max="8195" width="11.42578125" style="22"/>
    <col min="8196" max="8196" width="22.42578125" style="22" customWidth="1"/>
    <col min="8197" max="8197" width="18.140625" style="22" customWidth="1"/>
    <col min="8198" max="8198" width="16" style="22" customWidth="1"/>
    <col min="8199" max="8207" width="11.42578125" style="22"/>
    <col min="8208" max="8208" width="15.28515625" style="22" customWidth="1"/>
    <col min="8209" max="8451" width="11.42578125" style="22"/>
    <col min="8452" max="8452" width="22.42578125" style="22" customWidth="1"/>
    <col min="8453" max="8453" width="18.140625" style="22" customWidth="1"/>
    <col min="8454" max="8454" width="16" style="22" customWidth="1"/>
    <col min="8455" max="8463" width="11.42578125" style="22"/>
    <col min="8464" max="8464" width="15.28515625" style="22" customWidth="1"/>
    <col min="8465" max="8707" width="11.42578125" style="22"/>
    <col min="8708" max="8708" width="22.42578125" style="22" customWidth="1"/>
    <col min="8709" max="8709" width="18.140625" style="22" customWidth="1"/>
    <col min="8710" max="8710" width="16" style="22" customWidth="1"/>
    <col min="8711" max="8719" width="11.42578125" style="22"/>
    <col min="8720" max="8720" width="15.28515625" style="22" customWidth="1"/>
    <col min="8721" max="8963" width="11.42578125" style="22"/>
    <col min="8964" max="8964" width="22.42578125" style="22" customWidth="1"/>
    <col min="8965" max="8965" width="18.140625" style="22" customWidth="1"/>
    <col min="8966" max="8966" width="16" style="22" customWidth="1"/>
    <col min="8967" max="8975" width="11.42578125" style="22"/>
    <col min="8976" max="8976" width="15.28515625" style="22" customWidth="1"/>
    <col min="8977" max="9219" width="11.42578125" style="22"/>
    <col min="9220" max="9220" width="22.42578125" style="22" customWidth="1"/>
    <col min="9221" max="9221" width="18.140625" style="22" customWidth="1"/>
    <col min="9222" max="9222" width="16" style="22" customWidth="1"/>
    <col min="9223" max="9231" width="11.42578125" style="22"/>
    <col min="9232" max="9232" width="15.28515625" style="22" customWidth="1"/>
    <col min="9233" max="9475" width="11.42578125" style="22"/>
    <col min="9476" max="9476" width="22.42578125" style="22" customWidth="1"/>
    <col min="9477" max="9477" width="18.140625" style="22" customWidth="1"/>
    <col min="9478" max="9478" width="16" style="22" customWidth="1"/>
    <col min="9479" max="9487" width="11.42578125" style="22"/>
    <col min="9488" max="9488" width="15.28515625" style="22" customWidth="1"/>
    <col min="9489" max="9731" width="11.42578125" style="22"/>
    <col min="9732" max="9732" width="22.42578125" style="22" customWidth="1"/>
    <col min="9733" max="9733" width="18.140625" style="22" customWidth="1"/>
    <col min="9734" max="9734" width="16" style="22" customWidth="1"/>
    <col min="9735" max="9743" width="11.42578125" style="22"/>
    <col min="9744" max="9744" width="15.28515625" style="22" customWidth="1"/>
    <col min="9745" max="9987" width="11.42578125" style="22"/>
    <col min="9988" max="9988" width="22.42578125" style="22" customWidth="1"/>
    <col min="9989" max="9989" width="18.140625" style="22" customWidth="1"/>
    <col min="9990" max="9990" width="16" style="22" customWidth="1"/>
    <col min="9991" max="9999" width="11.42578125" style="22"/>
    <col min="10000" max="10000" width="15.28515625" style="22" customWidth="1"/>
    <col min="10001" max="10243" width="11.42578125" style="22"/>
    <col min="10244" max="10244" width="22.42578125" style="22" customWidth="1"/>
    <col min="10245" max="10245" width="18.140625" style="22" customWidth="1"/>
    <col min="10246" max="10246" width="16" style="22" customWidth="1"/>
    <col min="10247" max="10255" width="11.42578125" style="22"/>
    <col min="10256" max="10256" width="15.28515625" style="22" customWidth="1"/>
    <col min="10257" max="10499" width="11.42578125" style="22"/>
    <col min="10500" max="10500" width="22.42578125" style="22" customWidth="1"/>
    <col min="10501" max="10501" width="18.140625" style="22" customWidth="1"/>
    <col min="10502" max="10502" width="16" style="22" customWidth="1"/>
    <col min="10503" max="10511" width="11.42578125" style="22"/>
    <col min="10512" max="10512" width="15.28515625" style="22" customWidth="1"/>
    <col min="10513" max="10755" width="11.42578125" style="22"/>
    <col min="10756" max="10756" width="22.42578125" style="22" customWidth="1"/>
    <col min="10757" max="10757" width="18.140625" style="22" customWidth="1"/>
    <col min="10758" max="10758" width="16" style="22" customWidth="1"/>
    <col min="10759" max="10767" width="11.42578125" style="22"/>
    <col min="10768" max="10768" width="15.28515625" style="22" customWidth="1"/>
    <col min="10769" max="11011" width="11.42578125" style="22"/>
    <col min="11012" max="11012" width="22.42578125" style="22" customWidth="1"/>
    <col min="11013" max="11013" width="18.140625" style="22" customWidth="1"/>
    <col min="11014" max="11014" width="16" style="22" customWidth="1"/>
    <col min="11015" max="11023" width="11.42578125" style="22"/>
    <col min="11024" max="11024" width="15.28515625" style="22" customWidth="1"/>
    <col min="11025" max="11267" width="11.42578125" style="22"/>
    <col min="11268" max="11268" width="22.42578125" style="22" customWidth="1"/>
    <col min="11269" max="11269" width="18.140625" style="22" customWidth="1"/>
    <col min="11270" max="11270" width="16" style="22" customWidth="1"/>
    <col min="11271" max="11279" width="11.42578125" style="22"/>
    <col min="11280" max="11280" width="15.28515625" style="22" customWidth="1"/>
    <col min="11281" max="11523" width="11.42578125" style="22"/>
    <col min="11524" max="11524" width="22.42578125" style="22" customWidth="1"/>
    <col min="11525" max="11525" width="18.140625" style="22" customWidth="1"/>
    <col min="11526" max="11526" width="16" style="22" customWidth="1"/>
    <col min="11527" max="11535" width="11.42578125" style="22"/>
    <col min="11536" max="11536" width="15.28515625" style="22" customWidth="1"/>
    <col min="11537" max="11779" width="11.42578125" style="22"/>
    <col min="11780" max="11780" width="22.42578125" style="22" customWidth="1"/>
    <col min="11781" max="11781" width="18.140625" style="22" customWidth="1"/>
    <col min="11782" max="11782" width="16" style="22" customWidth="1"/>
    <col min="11783" max="11791" width="11.42578125" style="22"/>
    <col min="11792" max="11792" width="15.28515625" style="22" customWidth="1"/>
    <col min="11793" max="12035" width="11.42578125" style="22"/>
    <col min="12036" max="12036" width="22.42578125" style="22" customWidth="1"/>
    <col min="12037" max="12037" width="18.140625" style="22" customWidth="1"/>
    <col min="12038" max="12038" width="16" style="22" customWidth="1"/>
    <col min="12039" max="12047" width="11.42578125" style="22"/>
    <col min="12048" max="12048" width="15.28515625" style="22" customWidth="1"/>
    <col min="12049" max="12291" width="11.42578125" style="22"/>
    <col min="12292" max="12292" width="22.42578125" style="22" customWidth="1"/>
    <col min="12293" max="12293" width="18.140625" style="22" customWidth="1"/>
    <col min="12294" max="12294" width="16" style="22" customWidth="1"/>
    <col min="12295" max="12303" width="11.42578125" style="22"/>
    <col min="12304" max="12304" width="15.28515625" style="22" customWidth="1"/>
    <col min="12305" max="12547" width="11.42578125" style="22"/>
    <col min="12548" max="12548" width="22.42578125" style="22" customWidth="1"/>
    <col min="12549" max="12549" width="18.140625" style="22" customWidth="1"/>
    <col min="12550" max="12550" width="16" style="22" customWidth="1"/>
    <col min="12551" max="12559" width="11.42578125" style="22"/>
    <col min="12560" max="12560" width="15.28515625" style="22" customWidth="1"/>
    <col min="12561" max="12803" width="11.42578125" style="22"/>
    <col min="12804" max="12804" width="22.42578125" style="22" customWidth="1"/>
    <col min="12805" max="12805" width="18.140625" style="22" customWidth="1"/>
    <col min="12806" max="12806" width="16" style="22" customWidth="1"/>
    <col min="12807" max="12815" width="11.42578125" style="22"/>
    <col min="12816" max="12816" width="15.28515625" style="22" customWidth="1"/>
    <col min="12817" max="13059" width="11.42578125" style="22"/>
    <col min="13060" max="13060" width="22.42578125" style="22" customWidth="1"/>
    <col min="13061" max="13061" width="18.140625" style="22" customWidth="1"/>
    <col min="13062" max="13062" width="16" style="22" customWidth="1"/>
    <col min="13063" max="13071" width="11.42578125" style="22"/>
    <col min="13072" max="13072" width="15.28515625" style="22" customWidth="1"/>
    <col min="13073" max="13315" width="11.42578125" style="22"/>
    <col min="13316" max="13316" width="22.42578125" style="22" customWidth="1"/>
    <col min="13317" max="13317" width="18.140625" style="22" customWidth="1"/>
    <col min="13318" max="13318" width="16" style="22" customWidth="1"/>
    <col min="13319" max="13327" width="11.42578125" style="22"/>
    <col min="13328" max="13328" width="15.28515625" style="22" customWidth="1"/>
    <col min="13329" max="13571" width="11.42578125" style="22"/>
    <col min="13572" max="13572" width="22.42578125" style="22" customWidth="1"/>
    <col min="13573" max="13573" width="18.140625" style="22" customWidth="1"/>
    <col min="13574" max="13574" width="16" style="22" customWidth="1"/>
    <col min="13575" max="13583" width="11.42578125" style="22"/>
    <col min="13584" max="13584" width="15.28515625" style="22" customWidth="1"/>
    <col min="13585" max="13827" width="11.42578125" style="22"/>
    <col min="13828" max="13828" width="22.42578125" style="22" customWidth="1"/>
    <col min="13829" max="13829" width="18.140625" style="22" customWidth="1"/>
    <col min="13830" max="13830" width="16" style="22" customWidth="1"/>
    <col min="13831" max="13839" width="11.42578125" style="22"/>
    <col min="13840" max="13840" width="15.28515625" style="22" customWidth="1"/>
    <col min="13841" max="14083" width="11.42578125" style="22"/>
    <col min="14084" max="14084" width="22.42578125" style="22" customWidth="1"/>
    <col min="14085" max="14085" width="18.140625" style="22" customWidth="1"/>
    <col min="14086" max="14086" width="16" style="22" customWidth="1"/>
    <col min="14087" max="14095" width="11.42578125" style="22"/>
    <col min="14096" max="14096" width="15.28515625" style="22" customWidth="1"/>
    <col min="14097" max="14339" width="11.42578125" style="22"/>
    <col min="14340" max="14340" width="22.42578125" style="22" customWidth="1"/>
    <col min="14341" max="14341" width="18.140625" style="22" customWidth="1"/>
    <col min="14342" max="14342" width="16" style="22" customWidth="1"/>
    <col min="14343" max="14351" width="11.42578125" style="22"/>
    <col min="14352" max="14352" width="15.28515625" style="22" customWidth="1"/>
    <col min="14353" max="14595" width="11.42578125" style="22"/>
    <col min="14596" max="14596" width="22.42578125" style="22" customWidth="1"/>
    <col min="14597" max="14597" width="18.140625" style="22" customWidth="1"/>
    <col min="14598" max="14598" width="16" style="22" customWidth="1"/>
    <col min="14599" max="14607" width="11.42578125" style="22"/>
    <col min="14608" max="14608" width="15.28515625" style="22" customWidth="1"/>
    <col min="14609" max="14851" width="11.42578125" style="22"/>
    <col min="14852" max="14852" width="22.42578125" style="22" customWidth="1"/>
    <col min="14853" max="14853" width="18.140625" style="22" customWidth="1"/>
    <col min="14854" max="14854" width="16" style="22" customWidth="1"/>
    <col min="14855" max="14863" width="11.42578125" style="22"/>
    <col min="14864" max="14864" width="15.28515625" style="22" customWidth="1"/>
    <col min="14865" max="15107" width="11.42578125" style="22"/>
    <col min="15108" max="15108" width="22.42578125" style="22" customWidth="1"/>
    <col min="15109" max="15109" width="18.140625" style="22" customWidth="1"/>
    <col min="15110" max="15110" width="16" style="22" customWidth="1"/>
    <col min="15111" max="15119" width="11.42578125" style="22"/>
    <col min="15120" max="15120" width="15.28515625" style="22" customWidth="1"/>
    <col min="15121" max="15363" width="11.42578125" style="22"/>
    <col min="15364" max="15364" width="22.42578125" style="22" customWidth="1"/>
    <col min="15365" max="15365" width="18.140625" style="22" customWidth="1"/>
    <col min="15366" max="15366" width="16" style="22" customWidth="1"/>
    <col min="15367" max="15375" width="11.42578125" style="22"/>
    <col min="15376" max="15376" width="15.28515625" style="22" customWidth="1"/>
    <col min="15377" max="15619" width="11.42578125" style="22"/>
    <col min="15620" max="15620" width="22.42578125" style="22" customWidth="1"/>
    <col min="15621" max="15621" width="18.140625" style="22" customWidth="1"/>
    <col min="15622" max="15622" width="16" style="22" customWidth="1"/>
    <col min="15623" max="15631" width="11.42578125" style="22"/>
    <col min="15632" max="15632" width="15.28515625" style="22" customWidth="1"/>
    <col min="15633" max="15875" width="11.42578125" style="22"/>
    <col min="15876" max="15876" width="22.42578125" style="22" customWidth="1"/>
    <col min="15877" max="15877" width="18.140625" style="22" customWidth="1"/>
    <col min="15878" max="15878" width="16" style="22" customWidth="1"/>
    <col min="15879" max="15887" width="11.42578125" style="22"/>
    <col min="15888" max="15888" width="15.28515625" style="22" customWidth="1"/>
    <col min="15889" max="16131" width="11.42578125" style="22"/>
    <col min="16132" max="16132" width="22.42578125" style="22" customWidth="1"/>
    <col min="16133" max="16133" width="18.140625" style="22" customWidth="1"/>
    <col min="16134" max="16134" width="16" style="22" customWidth="1"/>
    <col min="16135" max="16143" width="11.42578125" style="22"/>
    <col min="16144" max="16144" width="15.28515625" style="22" customWidth="1"/>
    <col min="16145" max="16384" width="11.42578125" style="22"/>
  </cols>
  <sheetData>
    <row r="1" spans="1:18" ht="12" customHeight="1">
      <c r="A1" s="43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18" ht="12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18" ht="12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18" ht="12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18" ht="12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18" ht="12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18" ht="12" customHeight="1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18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18" s="73" customFormat="1" ht="18.75" customHeight="1">
      <c r="A9" s="147" t="s">
        <v>445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18" s="63" customFormat="1" ht="12" customHeight="1">
      <c r="A10" s="148" t="s">
        <v>450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8" s="127" customFormat="1" ht="15">
      <c r="A11" s="169" t="s">
        <v>0</v>
      </c>
      <c r="B11" s="169" t="s">
        <v>1</v>
      </c>
      <c r="C11" s="168" t="s">
        <v>2</v>
      </c>
      <c r="D11" s="170" t="s">
        <v>3</v>
      </c>
      <c r="E11" s="80"/>
      <c r="F11" s="112"/>
      <c r="G11" s="168" t="s">
        <v>4</v>
      </c>
      <c r="H11" s="171" t="s">
        <v>5</v>
      </c>
      <c r="I11" s="169" t="s">
        <v>6</v>
      </c>
      <c r="J11" s="169"/>
      <c r="K11" s="169"/>
      <c r="L11" s="169"/>
      <c r="M11" s="170"/>
      <c r="N11" s="80"/>
      <c r="O11" s="167" t="s">
        <v>68</v>
      </c>
      <c r="P11" s="113"/>
      <c r="Q11" s="168" t="s">
        <v>7</v>
      </c>
    </row>
    <row r="12" spans="1:18" s="127" customFormat="1" ht="29.25" customHeight="1">
      <c r="A12" s="169"/>
      <c r="B12" s="169"/>
      <c r="C12" s="168"/>
      <c r="D12" s="170"/>
      <c r="E12" s="81"/>
      <c r="F12" s="114"/>
      <c r="G12" s="168"/>
      <c r="H12" s="173"/>
      <c r="I12" s="170" t="s">
        <v>8</v>
      </c>
      <c r="J12" s="168"/>
      <c r="K12" s="169" t="s">
        <v>9</v>
      </c>
      <c r="L12" s="170" t="s">
        <v>10</v>
      </c>
      <c r="M12" s="168"/>
      <c r="N12" s="115"/>
      <c r="O12" s="167"/>
      <c r="P12" s="173" t="s">
        <v>13</v>
      </c>
      <c r="Q12" s="168"/>
    </row>
    <row r="13" spans="1:18" s="127" customFormat="1" ht="21.75" customHeight="1">
      <c r="A13" s="169"/>
      <c r="B13" s="169"/>
      <c r="C13" s="168"/>
      <c r="D13" s="170"/>
      <c r="E13" s="81"/>
      <c r="F13" s="114"/>
      <c r="G13" s="168"/>
      <c r="H13" s="173"/>
      <c r="I13" s="117" t="s">
        <v>11</v>
      </c>
      <c r="J13" s="117" t="s">
        <v>12</v>
      </c>
      <c r="K13" s="169"/>
      <c r="L13" s="117" t="s">
        <v>11</v>
      </c>
      <c r="M13" s="118" t="s">
        <v>12</v>
      </c>
      <c r="N13" s="119"/>
      <c r="O13" s="167"/>
      <c r="P13" s="173"/>
      <c r="Q13" s="168"/>
    </row>
    <row r="14" spans="1:18" s="127" customFormat="1" ht="17.25" customHeight="1">
      <c r="A14" s="169"/>
      <c r="B14" s="169"/>
      <c r="C14" s="168"/>
      <c r="D14" s="170"/>
      <c r="E14" s="82" t="s">
        <v>23</v>
      </c>
      <c r="F14" s="120" t="s">
        <v>408</v>
      </c>
      <c r="G14" s="168"/>
      <c r="H14" s="174"/>
      <c r="I14" s="117" t="s">
        <v>14</v>
      </c>
      <c r="J14" s="117" t="s">
        <v>15</v>
      </c>
      <c r="K14" s="169"/>
      <c r="L14" s="117" t="s">
        <v>16</v>
      </c>
      <c r="M14" s="118" t="s">
        <v>17</v>
      </c>
      <c r="N14" s="121" t="s">
        <v>21</v>
      </c>
      <c r="O14" s="167"/>
      <c r="P14" s="173"/>
      <c r="Q14" s="168"/>
    </row>
    <row r="15" spans="1:18" s="127" customFormat="1" ht="30.75" customHeight="1">
      <c r="A15" s="122">
        <v>1</v>
      </c>
      <c r="B15" s="12" t="s">
        <v>69</v>
      </c>
      <c r="C15" s="12" t="s">
        <v>70</v>
      </c>
      <c r="D15" s="89" t="s">
        <v>71</v>
      </c>
      <c r="E15" s="144" t="s">
        <v>480</v>
      </c>
      <c r="F15" s="139" t="s">
        <v>477</v>
      </c>
      <c r="G15" s="123">
        <v>10000</v>
      </c>
      <c r="H15" s="14">
        <v>0</v>
      </c>
      <c r="I15" s="14">
        <v>287</v>
      </c>
      <c r="J15" s="14">
        <v>710</v>
      </c>
      <c r="K15" s="14">
        <v>115</v>
      </c>
      <c r="L15" s="14">
        <v>304</v>
      </c>
      <c r="M15" s="14">
        <v>709</v>
      </c>
      <c r="N15" s="90">
        <v>7494.75</v>
      </c>
      <c r="O15" s="90">
        <v>8085.75</v>
      </c>
      <c r="P15" s="14">
        <f>SUM(J15+K15+M15)</f>
        <v>1534</v>
      </c>
      <c r="Q15" s="90">
        <f>SUM(G15-O15)</f>
        <v>1914.25</v>
      </c>
      <c r="R15" s="92"/>
    </row>
    <row r="16" spans="1:18" s="127" customFormat="1" ht="31.5" customHeight="1">
      <c r="A16" s="122">
        <v>2</v>
      </c>
      <c r="B16" s="12" t="s">
        <v>73</v>
      </c>
      <c r="C16" s="12" t="s">
        <v>74</v>
      </c>
      <c r="D16" s="12" t="s">
        <v>75</v>
      </c>
      <c r="E16" s="144" t="s">
        <v>480</v>
      </c>
      <c r="F16" s="139" t="s">
        <v>477</v>
      </c>
      <c r="G16" s="123">
        <v>17250</v>
      </c>
      <c r="H16" s="14">
        <v>0</v>
      </c>
      <c r="I16" s="14">
        <v>495.08</v>
      </c>
      <c r="J16" s="14">
        <v>1224.75</v>
      </c>
      <c r="K16" s="14">
        <v>198.38</v>
      </c>
      <c r="L16" s="14">
        <v>524.4</v>
      </c>
      <c r="M16" s="14">
        <v>1223.03</v>
      </c>
      <c r="N16" s="90">
        <v>7924.02</v>
      </c>
      <c r="O16" s="90">
        <v>8943.5</v>
      </c>
      <c r="P16" s="14">
        <f>SUM(J16+K16+M16)</f>
        <v>2646.16</v>
      </c>
      <c r="Q16" s="90">
        <f>SUM(G16-O16)</f>
        <v>8306.5</v>
      </c>
      <c r="R16" s="92"/>
    </row>
    <row r="17" spans="1:17" s="127" customFormat="1" ht="20.25" customHeight="1">
      <c r="A17" s="124"/>
      <c r="B17" s="125" t="s">
        <v>76</v>
      </c>
      <c r="C17" s="124"/>
      <c r="D17" s="124"/>
      <c r="E17" s="124"/>
      <c r="F17" s="124"/>
      <c r="G17" s="126">
        <f>SUM(G15:G16)</f>
        <v>27250</v>
      </c>
      <c r="H17" s="126">
        <f t="shared" ref="H17:Q17" si="0">SUM(H15:H16)</f>
        <v>0</v>
      </c>
      <c r="I17" s="126">
        <f t="shared" si="0"/>
        <v>782.07999999999993</v>
      </c>
      <c r="J17" s="126">
        <f t="shared" si="0"/>
        <v>1934.75</v>
      </c>
      <c r="K17" s="126">
        <f t="shared" si="0"/>
        <v>313.38</v>
      </c>
      <c r="L17" s="126">
        <f t="shared" si="0"/>
        <v>828.4</v>
      </c>
      <c r="M17" s="126">
        <f t="shared" si="0"/>
        <v>1932.03</v>
      </c>
      <c r="N17" s="126">
        <f t="shared" si="0"/>
        <v>15418.77</v>
      </c>
      <c r="O17" s="126">
        <f t="shared" si="0"/>
        <v>17029.25</v>
      </c>
      <c r="P17" s="126">
        <f t="shared" si="0"/>
        <v>4180.16</v>
      </c>
      <c r="Q17" s="126">
        <f t="shared" si="0"/>
        <v>10220.75</v>
      </c>
    </row>
    <row r="20" spans="1:17">
      <c r="B20" s="23"/>
    </row>
    <row r="21" spans="1:17">
      <c r="B21" s="23"/>
      <c r="M21" s="24"/>
      <c r="N21" s="24"/>
    </row>
  </sheetData>
  <mergeCells count="16">
    <mergeCell ref="Q11:Q14"/>
    <mergeCell ref="I12:J12"/>
    <mergeCell ref="L12:M12"/>
    <mergeCell ref="P12:P14"/>
    <mergeCell ref="A8:P8"/>
    <mergeCell ref="A9:P9"/>
    <mergeCell ref="A10:P10"/>
    <mergeCell ref="K12:K14"/>
    <mergeCell ref="A11:A14"/>
    <mergeCell ref="B11:B14"/>
    <mergeCell ref="C11:C14"/>
    <mergeCell ref="D11:D14"/>
    <mergeCell ref="G11:G14"/>
    <mergeCell ref="H11:H14"/>
    <mergeCell ref="I11:M11"/>
    <mergeCell ref="O11:O14"/>
  </mergeCells>
  <pageMargins left="0.7" right="0.7" top="0.75" bottom="0.75" header="0.3" footer="0.3"/>
  <pageSetup paperSize="3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93"/>
  <sheetViews>
    <sheetView topLeftCell="A242" zoomScale="55" zoomScaleNormal="55" workbookViewId="0">
      <selection activeCell="G318" sqref="G318"/>
    </sheetView>
  </sheetViews>
  <sheetFormatPr baseColWidth="10" defaultColWidth="11.42578125" defaultRowHeight="12.75"/>
  <cols>
    <col min="1" max="1" width="4.42578125" style="43" customWidth="1"/>
    <col min="2" max="2" width="40.140625" style="22" customWidth="1"/>
    <col min="3" max="3" width="31.85546875" style="22" customWidth="1"/>
    <col min="4" max="4" width="33.140625" style="22" customWidth="1"/>
    <col min="5" max="5" width="25.28515625" style="22" customWidth="1"/>
    <col min="6" max="6" width="11.7109375" style="22" customWidth="1"/>
    <col min="7" max="7" width="15" style="22" customWidth="1"/>
    <col min="8" max="8" width="12.28515625" style="22" customWidth="1"/>
    <col min="9" max="9" width="13.42578125" style="22" customWidth="1"/>
    <col min="10" max="10" width="15.140625" style="22" customWidth="1"/>
    <col min="11" max="11" width="11.7109375" style="22" customWidth="1"/>
    <col min="12" max="12" width="12.42578125" style="22" customWidth="1"/>
    <col min="13" max="13" width="11.42578125" style="54"/>
    <col min="14" max="14" width="12.85546875" style="22" customWidth="1"/>
    <col min="15" max="15" width="14.5703125" style="22" customWidth="1"/>
    <col min="16" max="16" width="12.85546875" style="22" customWidth="1"/>
    <col min="17" max="17" width="15.140625" style="22" customWidth="1"/>
    <col min="18" max="18" width="14.140625" style="22" customWidth="1"/>
    <col min="19" max="19" width="14.5703125" style="22" bestFit="1" customWidth="1"/>
    <col min="20" max="16384" width="11.42578125" style="22"/>
  </cols>
  <sheetData>
    <row r="1" spans="1:17" ht="12" customHeight="1">
      <c r="A1" s="72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17" ht="12" customHeight="1">
      <c r="A2" s="7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17" ht="12" customHeight="1">
      <c r="A3" s="7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17" ht="12" customHeight="1">
      <c r="A4" s="7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17" ht="12" customHeight="1">
      <c r="A5" s="72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17" ht="12" customHeight="1">
      <c r="A6" s="72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17" ht="12" customHeight="1">
      <c r="A7" s="7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17" customFormat="1" ht="15.7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71"/>
    </row>
    <row r="9" spans="1:17" customFormat="1" ht="15">
      <c r="A9" s="147" t="s">
        <v>404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71"/>
    </row>
    <row r="10" spans="1:17" s="63" customFormat="1" ht="11.25">
      <c r="A10" s="148" t="s">
        <v>403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64"/>
    </row>
    <row r="11" spans="1:17" ht="0.75" customHeight="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  <c r="N11" s="44"/>
      <c r="O11" s="44"/>
      <c r="P11" s="44"/>
      <c r="Q11" s="44"/>
    </row>
    <row r="12" spans="1:17" s="18" customFormat="1" ht="15.75" customHeight="1">
      <c r="A12" s="203" t="s">
        <v>94</v>
      </c>
      <c r="B12" s="171" t="s">
        <v>1</v>
      </c>
      <c r="C12" s="205" t="s">
        <v>2</v>
      </c>
      <c r="D12" s="200" t="s">
        <v>3</v>
      </c>
      <c r="E12" s="170" t="s">
        <v>23</v>
      </c>
      <c r="F12" s="75"/>
      <c r="G12" s="168" t="s">
        <v>4</v>
      </c>
      <c r="H12" s="169" t="s">
        <v>95</v>
      </c>
      <c r="I12" s="200" t="s">
        <v>6</v>
      </c>
      <c r="J12" s="200"/>
      <c r="K12" s="200"/>
      <c r="L12" s="200"/>
      <c r="M12" s="201"/>
      <c r="N12" s="46"/>
      <c r="O12" s="167" t="s">
        <v>96</v>
      </c>
      <c r="P12" s="47"/>
      <c r="Q12" s="168" t="s">
        <v>7</v>
      </c>
    </row>
    <row r="13" spans="1:17" s="18" customFormat="1" ht="15">
      <c r="A13" s="203"/>
      <c r="B13" s="173"/>
      <c r="C13" s="206"/>
      <c r="D13" s="207"/>
      <c r="E13" s="170"/>
      <c r="F13" s="67"/>
      <c r="G13" s="209"/>
      <c r="H13" s="207"/>
      <c r="I13" s="169" t="s">
        <v>8</v>
      </c>
      <c r="J13" s="169"/>
      <c r="K13" s="169" t="s">
        <v>9</v>
      </c>
      <c r="L13" s="169" t="s">
        <v>10</v>
      </c>
      <c r="M13" s="170"/>
      <c r="N13" s="48"/>
      <c r="O13" s="167"/>
      <c r="P13" s="173" t="s">
        <v>13</v>
      </c>
      <c r="Q13" s="196"/>
    </row>
    <row r="14" spans="1:17" s="18" customFormat="1" ht="15">
      <c r="A14" s="203"/>
      <c r="B14" s="173"/>
      <c r="C14" s="206"/>
      <c r="D14" s="207"/>
      <c r="E14" s="170"/>
      <c r="F14" s="67"/>
      <c r="G14" s="209"/>
      <c r="H14" s="207"/>
      <c r="I14" s="37" t="s">
        <v>11</v>
      </c>
      <c r="J14" s="37" t="s">
        <v>12</v>
      </c>
      <c r="K14" s="169"/>
      <c r="L14" s="49" t="s">
        <v>11</v>
      </c>
      <c r="M14" s="50" t="s">
        <v>12</v>
      </c>
      <c r="N14" s="48"/>
      <c r="O14" s="167"/>
      <c r="P14" s="173"/>
      <c r="Q14" s="196"/>
    </row>
    <row r="15" spans="1:17" s="18" customFormat="1" ht="12.75" customHeight="1">
      <c r="A15" s="203"/>
      <c r="B15" s="173"/>
      <c r="C15" s="206"/>
      <c r="D15" s="207"/>
      <c r="E15" s="170"/>
      <c r="F15" s="88" t="s">
        <v>408</v>
      </c>
      <c r="G15" s="209"/>
      <c r="H15" s="207"/>
      <c r="I15" s="37" t="s">
        <v>14</v>
      </c>
      <c r="J15" s="37" t="s">
        <v>15</v>
      </c>
      <c r="K15" s="198"/>
      <c r="L15" s="37" t="s">
        <v>16</v>
      </c>
      <c r="M15" s="37" t="s">
        <v>17</v>
      </c>
      <c r="N15" s="51" t="s">
        <v>97</v>
      </c>
      <c r="O15" s="167"/>
      <c r="P15" s="173"/>
      <c r="Q15" s="196"/>
    </row>
    <row r="16" spans="1:17" ht="15.75" hidden="1">
      <c r="A16" s="204"/>
      <c r="B16" s="173"/>
      <c r="C16" s="206"/>
      <c r="D16" s="208"/>
      <c r="E16" s="171"/>
      <c r="F16" s="81"/>
      <c r="G16" s="208"/>
      <c r="H16" s="208"/>
      <c r="I16" s="84" t="s">
        <v>14</v>
      </c>
      <c r="J16" s="84" t="s">
        <v>15</v>
      </c>
      <c r="K16" s="199"/>
      <c r="L16" s="84" t="s">
        <v>16</v>
      </c>
      <c r="M16" s="140" t="s">
        <v>17</v>
      </c>
      <c r="N16" s="141" t="s">
        <v>98</v>
      </c>
      <c r="O16" s="202"/>
      <c r="P16" s="142" t="s">
        <v>12</v>
      </c>
      <c r="Q16" s="197"/>
    </row>
    <row r="17" spans="1:22" ht="15">
      <c r="A17" s="87">
        <v>1</v>
      </c>
      <c r="B17" s="83" t="s">
        <v>100</v>
      </c>
      <c r="C17" s="20" t="s">
        <v>101</v>
      </c>
      <c r="D17" s="83" t="s">
        <v>75</v>
      </c>
      <c r="E17" s="52" t="s">
        <v>99</v>
      </c>
      <c r="F17" s="139" t="s">
        <v>477</v>
      </c>
      <c r="G17" s="13">
        <v>24150</v>
      </c>
      <c r="H17" s="83">
        <v>0</v>
      </c>
      <c r="I17" s="83">
        <v>693.11</v>
      </c>
      <c r="J17" s="13">
        <v>1714.65</v>
      </c>
      <c r="K17" s="13">
        <v>277.73</v>
      </c>
      <c r="L17" s="83">
        <v>734.16</v>
      </c>
      <c r="M17" s="13">
        <v>1712.24</v>
      </c>
      <c r="N17" s="13">
        <v>2400.12</v>
      </c>
      <c r="O17" s="13">
        <v>3827.39</v>
      </c>
      <c r="P17" s="13">
        <v>3667.39</v>
      </c>
      <c r="Q17" s="13">
        <f t="shared" ref="Q17:Q88" si="0">SUM(G17-O17)</f>
        <v>20322.61</v>
      </c>
    </row>
    <row r="18" spans="1:22" s="54" customFormat="1" ht="15" customHeight="1">
      <c r="A18" s="87">
        <v>2</v>
      </c>
      <c r="B18" s="83" t="s">
        <v>104</v>
      </c>
      <c r="C18" s="20" t="s">
        <v>101</v>
      </c>
      <c r="D18" s="83" t="s">
        <v>105</v>
      </c>
      <c r="E18" s="52" t="s">
        <v>99</v>
      </c>
      <c r="F18" s="139" t="s">
        <v>478</v>
      </c>
      <c r="G18" s="13">
        <v>51000</v>
      </c>
      <c r="H18" s="13">
        <v>1995.14</v>
      </c>
      <c r="I18" s="13">
        <v>1463.7</v>
      </c>
      <c r="J18" s="13">
        <v>3621</v>
      </c>
      <c r="K18" s="13">
        <v>586.5</v>
      </c>
      <c r="L18" s="13">
        <v>1550.4</v>
      </c>
      <c r="M18" s="13">
        <v>3615.9</v>
      </c>
      <c r="N18" s="13">
        <v>5123.33</v>
      </c>
      <c r="O18" s="13">
        <v>10132.57</v>
      </c>
      <c r="P18" s="13">
        <v>10132.57</v>
      </c>
      <c r="Q18" s="13">
        <f>SUM(G18-O18)</f>
        <v>40867.43</v>
      </c>
      <c r="R18"/>
      <c r="S18" s="53"/>
    </row>
    <row r="19" spans="1:22" s="54" customFormat="1" ht="15" customHeight="1">
      <c r="A19" s="87">
        <v>3</v>
      </c>
      <c r="B19" s="83" t="s">
        <v>106</v>
      </c>
      <c r="C19" s="20" t="s">
        <v>101</v>
      </c>
      <c r="D19" s="83" t="s">
        <v>455</v>
      </c>
      <c r="E19" s="52" t="s">
        <v>99</v>
      </c>
      <c r="F19" s="139" t="s">
        <v>477</v>
      </c>
      <c r="G19" s="13">
        <v>24150</v>
      </c>
      <c r="H19" s="83">
        <v>0</v>
      </c>
      <c r="I19" s="83">
        <v>693.11</v>
      </c>
      <c r="J19" s="13">
        <v>1714.65</v>
      </c>
      <c r="K19" s="13">
        <v>277.73</v>
      </c>
      <c r="L19" s="83">
        <v>734.16</v>
      </c>
      <c r="M19" s="13">
        <v>1712.24</v>
      </c>
      <c r="N19" s="13">
        <v>3050</v>
      </c>
      <c r="O19" s="13">
        <v>4477.2700000000004</v>
      </c>
      <c r="P19" s="13">
        <v>11588.29</v>
      </c>
      <c r="Q19" s="13">
        <f>SUM(G19-O19)</f>
        <v>19672.73</v>
      </c>
      <c r="R19"/>
      <c r="S19" s="53"/>
    </row>
    <row r="20" spans="1:22" ht="15">
      <c r="A20" s="87">
        <v>4</v>
      </c>
      <c r="B20" s="83" t="s">
        <v>102</v>
      </c>
      <c r="C20" s="20" t="s">
        <v>101</v>
      </c>
      <c r="D20" s="83" t="s">
        <v>103</v>
      </c>
      <c r="E20" s="52" t="s">
        <v>72</v>
      </c>
      <c r="F20" s="139" t="s">
        <v>477</v>
      </c>
      <c r="G20" s="13">
        <v>24150</v>
      </c>
      <c r="H20" s="83">
        <v>0</v>
      </c>
      <c r="I20" s="83">
        <v>693.11</v>
      </c>
      <c r="J20" s="13">
        <v>1714.65</v>
      </c>
      <c r="K20" s="13">
        <v>277.73</v>
      </c>
      <c r="L20" s="83">
        <v>734.16</v>
      </c>
      <c r="M20" s="13">
        <v>1712.24</v>
      </c>
      <c r="N20" s="83">
        <v>550</v>
      </c>
      <c r="O20" s="13">
        <v>1977.27</v>
      </c>
      <c r="P20" s="13">
        <v>1977.27</v>
      </c>
      <c r="Q20" s="13">
        <f t="shared" si="0"/>
        <v>22172.73</v>
      </c>
      <c r="R20"/>
      <c r="S20" s="53"/>
      <c r="T20" s="54"/>
      <c r="U20" s="54"/>
      <c r="V20" s="54"/>
    </row>
    <row r="21" spans="1:22" s="54" customFormat="1" ht="15" customHeight="1">
      <c r="A21" s="87">
        <v>5</v>
      </c>
      <c r="B21" s="83" t="s">
        <v>107</v>
      </c>
      <c r="C21" s="20" t="s">
        <v>101</v>
      </c>
      <c r="D21" s="83" t="s">
        <v>456</v>
      </c>
      <c r="E21" s="52" t="s">
        <v>72</v>
      </c>
      <c r="F21" s="139" t="s">
        <v>478</v>
      </c>
      <c r="G21" s="13">
        <v>33000</v>
      </c>
      <c r="H21" s="83">
        <v>0</v>
      </c>
      <c r="I21" s="83">
        <v>947.1</v>
      </c>
      <c r="J21" s="13">
        <v>2343</v>
      </c>
      <c r="K21" s="13">
        <v>379.5</v>
      </c>
      <c r="L21" s="13">
        <v>1003.2</v>
      </c>
      <c r="M21" s="13">
        <v>2339.6999999999998</v>
      </c>
      <c r="N21" s="13">
        <v>1475.12</v>
      </c>
      <c r="O21" s="13">
        <v>3425.42</v>
      </c>
      <c r="P21" s="13">
        <v>3265.42</v>
      </c>
      <c r="Q21" s="13">
        <f t="shared" si="0"/>
        <v>29574.58</v>
      </c>
      <c r="R21"/>
      <c r="S21" s="53"/>
    </row>
    <row r="22" spans="1:22" s="54" customFormat="1" ht="15">
      <c r="A22" s="87">
        <v>6</v>
      </c>
      <c r="B22" s="83" t="s">
        <v>108</v>
      </c>
      <c r="C22" s="20" t="s">
        <v>101</v>
      </c>
      <c r="D22" s="83" t="s">
        <v>457</v>
      </c>
      <c r="E22" s="52" t="s">
        <v>72</v>
      </c>
      <c r="F22" s="139" t="s">
        <v>478</v>
      </c>
      <c r="G22" s="13">
        <v>27825</v>
      </c>
      <c r="H22" s="83">
        <v>0</v>
      </c>
      <c r="I22" s="83">
        <v>798.58</v>
      </c>
      <c r="J22" s="13">
        <v>1975.58</v>
      </c>
      <c r="K22" s="13">
        <v>319.99</v>
      </c>
      <c r="L22" s="83">
        <v>845.88</v>
      </c>
      <c r="M22" s="13">
        <v>1972.79</v>
      </c>
      <c r="N22" s="83">
        <v>25</v>
      </c>
      <c r="O22" s="13">
        <v>1669.46</v>
      </c>
      <c r="P22" s="13">
        <v>1669.46</v>
      </c>
      <c r="Q22" s="13">
        <f t="shared" si="0"/>
        <v>26155.54</v>
      </c>
      <c r="R22"/>
      <c r="S22" s="53"/>
    </row>
    <row r="23" spans="1:22" s="54" customFormat="1" ht="15">
      <c r="A23" s="87">
        <v>7</v>
      </c>
      <c r="B23" s="83" t="s">
        <v>112</v>
      </c>
      <c r="C23" s="20" t="s">
        <v>110</v>
      </c>
      <c r="D23" s="83" t="s">
        <v>75</v>
      </c>
      <c r="E23" s="52" t="s">
        <v>99</v>
      </c>
      <c r="F23" s="139" t="s">
        <v>478</v>
      </c>
      <c r="G23" s="13">
        <v>24150</v>
      </c>
      <c r="H23" s="83">
        <v>0</v>
      </c>
      <c r="I23" s="83">
        <v>693.11</v>
      </c>
      <c r="J23" s="13">
        <v>1714.65</v>
      </c>
      <c r="K23" s="13">
        <v>277.73</v>
      </c>
      <c r="L23" s="83">
        <v>734.16</v>
      </c>
      <c r="M23" s="13">
        <v>1712.24</v>
      </c>
      <c r="N23" s="13">
        <v>5165.6400000000003</v>
      </c>
      <c r="O23" s="13">
        <v>6592.91</v>
      </c>
      <c r="P23" s="13">
        <v>6592.91</v>
      </c>
      <c r="Q23" s="13">
        <f>SUM(G23-O23)</f>
        <v>17557.09</v>
      </c>
      <c r="R23"/>
      <c r="S23" s="53"/>
    </row>
    <row r="24" spans="1:22" s="54" customFormat="1" ht="15">
      <c r="A24" s="87">
        <v>8</v>
      </c>
      <c r="B24" s="83" t="s">
        <v>113</v>
      </c>
      <c r="C24" s="20" t="s">
        <v>110</v>
      </c>
      <c r="D24" s="83" t="s">
        <v>75</v>
      </c>
      <c r="E24" s="52" t="s">
        <v>99</v>
      </c>
      <c r="F24" s="139" t="s">
        <v>477</v>
      </c>
      <c r="G24" s="13">
        <v>24150</v>
      </c>
      <c r="H24" s="83">
        <v>0</v>
      </c>
      <c r="I24" s="83">
        <v>693.11</v>
      </c>
      <c r="J24" s="13">
        <v>1714.65</v>
      </c>
      <c r="K24" s="13">
        <v>277.73</v>
      </c>
      <c r="L24" s="83">
        <v>734.16</v>
      </c>
      <c r="M24" s="13">
        <v>1712.24</v>
      </c>
      <c r="N24" s="13">
        <v>4781.32</v>
      </c>
      <c r="O24" s="13">
        <v>6208.59</v>
      </c>
      <c r="P24" s="13">
        <v>5225.26</v>
      </c>
      <c r="Q24" s="13">
        <f>SUM(G24-O24)</f>
        <v>17941.41</v>
      </c>
      <c r="R24"/>
      <c r="S24" s="53"/>
    </row>
    <row r="25" spans="1:22" s="54" customFormat="1" ht="15">
      <c r="A25" s="87">
        <v>9</v>
      </c>
      <c r="B25" s="83" t="s">
        <v>109</v>
      </c>
      <c r="C25" s="20" t="s">
        <v>110</v>
      </c>
      <c r="D25" s="83" t="s">
        <v>111</v>
      </c>
      <c r="E25" s="52" t="s">
        <v>72</v>
      </c>
      <c r="F25" s="139" t="s">
        <v>478</v>
      </c>
      <c r="G25" s="13">
        <v>33000</v>
      </c>
      <c r="H25" s="83">
        <v>0</v>
      </c>
      <c r="I25" s="83">
        <v>947.1</v>
      </c>
      <c r="J25" s="13">
        <v>2343</v>
      </c>
      <c r="K25" s="13">
        <v>379.5</v>
      </c>
      <c r="L25" s="13">
        <v>1003.2</v>
      </c>
      <c r="M25" s="13">
        <v>2339.6999999999998</v>
      </c>
      <c r="N25" s="13">
        <v>4044.33</v>
      </c>
      <c r="O25" s="13">
        <v>5994.63</v>
      </c>
      <c r="P25" s="13">
        <v>21960.53</v>
      </c>
      <c r="Q25" s="13">
        <f t="shared" si="0"/>
        <v>27005.37</v>
      </c>
      <c r="R25"/>
      <c r="S25" s="53"/>
    </row>
    <row r="26" spans="1:22" s="54" customFormat="1" ht="15">
      <c r="A26" s="87">
        <v>10</v>
      </c>
      <c r="B26" s="83" t="s">
        <v>134</v>
      </c>
      <c r="C26" s="20" t="s">
        <v>64</v>
      </c>
      <c r="D26" s="83" t="s">
        <v>459</v>
      </c>
      <c r="E26" s="52" t="s">
        <v>99</v>
      </c>
      <c r="F26" s="139" t="s">
        <v>477</v>
      </c>
      <c r="G26" s="13">
        <v>22050</v>
      </c>
      <c r="H26" s="83">
        <v>0</v>
      </c>
      <c r="I26" s="83">
        <v>632.84</v>
      </c>
      <c r="J26" s="13">
        <v>1565.55</v>
      </c>
      <c r="K26" s="13">
        <v>253.58</v>
      </c>
      <c r="L26" s="83">
        <v>670.32</v>
      </c>
      <c r="M26" s="13">
        <v>1563.35</v>
      </c>
      <c r="N26" s="83">
        <v>732.5</v>
      </c>
      <c r="O26" s="13">
        <v>2035.66</v>
      </c>
      <c r="P26" s="13">
        <v>2035.66</v>
      </c>
      <c r="Q26" s="13">
        <f>SUM(G26-O26)</f>
        <v>20014.34</v>
      </c>
      <c r="R26"/>
      <c r="S26" s="53"/>
    </row>
    <row r="27" spans="1:22" s="54" customFormat="1" ht="15">
      <c r="A27" s="87">
        <v>11</v>
      </c>
      <c r="B27" s="83" t="s">
        <v>132</v>
      </c>
      <c r="C27" s="20" t="s">
        <v>64</v>
      </c>
      <c r="D27" s="83" t="s">
        <v>75</v>
      </c>
      <c r="E27" s="52" t="s">
        <v>99</v>
      </c>
      <c r="F27" s="139" t="s">
        <v>478</v>
      </c>
      <c r="G27" s="13">
        <v>26250</v>
      </c>
      <c r="H27" s="83">
        <v>0</v>
      </c>
      <c r="I27" s="83">
        <v>753.38</v>
      </c>
      <c r="J27" s="13">
        <v>1863.75</v>
      </c>
      <c r="K27" s="13">
        <v>301.88</v>
      </c>
      <c r="L27" s="83">
        <v>798</v>
      </c>
      <c r="M27" s="13">
        <v>1861.13</v>
      </c>
      <c r="N27" s="13">
        <v>17346.28</v>
      </c>
      <c r="O27" s="13">
        <v>18897.66</v>
      </c>
      <c r="P27" s="13">
        <v>18897.66</v>
      </c>
      <c r="Q27" s="13">
        <f>SUM(G27-O27)</f>
        <v>7352.34</v>
      </c>
      <c r="R27"/>
      <c r="S27" s="53"/>
    </row>
    <row r="28" spans="1:22" s="54" customFormat="1" ht="15">
      <c r="A28" s="87">
        <v>12</v>
      </c>
      <c r="B28" s="83" t="s">
        <v>130</v>
      </c>
      <c r="C28" s="20" t="s">
        <v>64</v>
      </c>
      <c r="D28" s="83" t="s">
        <v>461</v>
      </c>
      <c r="E28" s="52" t="s">
        <v>99</v>
      </c>
      <c r="F28" s="139" t="s">
        <v>477</v>
      </c>
      <c r="G28" s="13">
        <v>33000</v>
      </c>
      <c r="H28" s="83">
        <v>0</v>
      </c>
      <c r="I28" s="83">
        <v>947.1</v>
      </c>
      <c r="J28" s="13">
        <v>2343</v>
      </c>
      <c r="K28" s="13">
        <v>379.5</v>
      </c>
      <c r="L28" s="13">
        <v>1003.2</v>
      </c>
      <c r="M28" s="13">
        <v>2339.6999999999998</v>
      </c>
      <c r="N28" s="13">
        <v>17218.16</v>
      </c>
      <c r="O28" s="13">
        <v>19168.46</v>
      </c>
      <c r="P28" s="13">
        <v>18485.400000000001</v>
      </c>
      <c r="Q28" s="13">
        <f>SUM(G28-O28)</f>
        <v>13831.54</v>
      </c>
      <c r="R28"/>
      <c r="S28" s="53"/>
    </row>
    <row r="29" spans="1:22" s="54" customFormat="1" ht="15">
      <c r="A29" s="87">
        <v>13</v>
      </c>
      <c r="B29" s="83" t="s">
        <v>127</v>
      </c>
      <c r="C29" s="20" t="s">
        <v>64</v>
      </c>
      <c r="D29" s="83" t="s">
        <v>75</v>
      </c>
      <c r="E29" s="52" t="s">
        <v>99</v>
      </c>
      <c r="F29" s="139" t="s">
        <v>478</v>
      </c>
      <c r="G29" s="13">
        <v>26250</v>
      </c>
      <c r="H29" s="83">
        <v>0</v>
      </c>
      <c r="I29" s="83">
        <v>753.38</v>
      </c>
      <c r="J29" s="13">
        <v>1863.75</v>
      </c>
      <c r="K29" s="13">
        <v>301.88</v>
      </c>
      <c r="L29" s="83">
        <v>798</v>
      </c>
      <c r="M29" s="13">
        <v>1861.13</v>
      </c>
      <c r="N29" s="83">
        <v>650</v>
      </c>
      <c r="O29" s="13">
        <v>2201.38</v>
      </c>
      <c r="P29" s="13">
        <v>2201.38</v>
      </c>
      <c r="Q29" s="13">
        <f>SUM(G29-O29)</f>
        <v>24048.62</v>
      </c>
      <c r="R29"/>
      <c r="S29" s="53"/>
    </row>
    <row r="30" spans="1:22" s="54" customFormat="1" ht="15">
      <c r="A30" s="87">
        <v>14</v>
      </c>
      <c r="B30" s="83" t="s">
        <v>116</v>
      </c>
      <c r="C30" s="20" t="s">
        <v>64</v>
      </c>
      <c r="D30" s="83" t="s">
        <v>75</v>
      </c>
      <c r="E30" s="52" t="s">
        <v>99</v>
      </c>
      <c r="F30" s="139" t="s">
        <v>478</v>
      </c>
      <c r="G30" s="13">
        <v>31000</v>
      </c>
      <c r="H30" s="83">
        <v>0</v>
      </c>
      <c r="I30" s="83">
        <v>889.7</v>
      </c>
      <c r="J30" s="13">
        <v>2201</v>
      </c>
      <c r="K30" s="13">
        <v>356.5</v>
      </c>
      <c r="L30" s="83">
        <v>942.4</v>
      </c>
      <c r="M30" s="13">
        <v>2197.9</v>
      </c>
      <c r="N30" s="83">
        <v>25</v>
      </c>
      <c r="O30" s="13">
        <v>1857.1</v>
      </c>
      <c r="P30" s="13">
        <v>1857.1</v>
      </c>
      <c r="Q30" s="13">
        <f t="shared" si="0"/>
        <v>29142.9</v>
      </c>
      <c r="R30"/>
      <c r="S30" s="53"/>
    </row>
    <row r="31" spans="1:22" s="54" customFormat="1" ht="15">
      <c r="A31" s="87">
        <v>15</v>
      </c>
      <c r="B31" s="83" t="s">
        <v>117</v>
      </c>
      <c r="C31" s="20" t="s">
        <v>64</v>
      </c>
      <c r="D31" s="83" t="s">
        <v>75</v>
      </c>
      <c r="E31" s="52" t="s">
        <v>99</v>
      </c>
      <c r="F31" s="139" t="s">
        <v>477</v>
      </c>
      <c r="G31" s="13">
        <v>26250</v>
      </c>
      <c r="H31" s="83">
        <v>0</v>
      </c>
      <c r="I31" s="83">
        <v>753.38</v>
      </c>
      <c r="J31" s="13">
        <v>1863.75</v>
      </c>
      <c r="K31" s="13">
        <v>301.88</v>
      </c>
      <c r="L31" s="83">
        <v>798</v>
      </c>
      <c r="M31" s="13">
        <v>1861.13</v>
      </c>
      <c r="N31" s="13">
        <v>16348.41</v>
      </c>
      <c r="O31" s="13">
        <v>17899.79</v>
      </c>
      <c r="P31" s="13">
        <v>15678.57</v>
      </c>
      <c r="Q31" s="13">
        <f t="shared" si="0"/>
        <v>8350.2099999999991</v>
      </c>
      <c r="R31"/>
      <c r="S31" s="53"/>
    </row>
    <row r="32" spans="1:22" s="54" customFormat="1" ht="15">
      <c r="A32" s="87">
        <v>16</v>
      </c>
      <c r="B32" s="83" t="s">
        <v>118</v>
      </c>
      <c r="C32" s="20" t="s">
        <v>64</v>
      </c>
      <c r="D32" s="83" t="s">
        <v>119</v>
      </c>
      <c r="E32" s="52" t="s">
        <v>99</v>
      </c>
      <c r="F32" s="139" t="s">
        <v>477</v>
      </c>
      <c r="G32" s="13">
        <v>50000</v>
      </c>
      <c r="H32" s="13">
        <v>1854</v>
      </c>
      <c r="I32" s="13">
        <v>1435</v>
      </c>
      <c r="J32" s="13">
        <v>3550</v>
      </c>
      <c r="K32" s="13">
        <v>575</v>
      </c>
      <c r="L32" s="13">
        <v>1520</v>
      </c>
      <c r="M32" s="13">
        <v>3545</v>
      </c>
      <c r="N32" s="13">
        <v>14969.34</v>
      </c>
      <c r="O32" s="13">
        <v>19778.34</v>
      </c>
      <c r="P32" s="13">
        <v>19778.34</v>
      </c>
      <c r="Q32" s="13">
        <f t="shared" si="0"/>
        <v>30221.66</v>
      </c>
      <c r="R32"/>
      <c r="S32" s="53"/>
    </row>
    <row r="33" spans="1:19" s="54" customFormat="1" ht="15">
      <c r="A33" s="87">
        <v>17</v>
      </c>
      <c r="B33" s="83" t="s">
        <v>114</v>
      </c>
      <c r="C33" s="20" t="s">
        <v>64</v>
      </c>
      <c r="D33" s="83" t="s">
        <v>115</v>
      </c>
      <c r="E33" s="52" t="s">
        <v>72</v>
      </c>
      <c r="F33" s="139" t="s">
        <v>478</v>
      </c>
      <c r="G33" s="13">
        <v>22050</v>
      </c>
      <c r="H33" s="83">
        <v>0</v>
      </c>
      <c r="I33" s="83">
        <v>632.84</v>
      </c>
      <c r="J33" s="13">
        <v>1565.55</v>
      </c>
      <c r="K33" s="13">
        <v>253.58</v>
      </c>
      <c r="L33" s="83">
        <v>670.32</v>
      </c>
      <c r="M33" s="13">
        <v>1563.35</v>
      </c>
      <c r="N33" s="13">
        <v>1375.12</v>
      </c>
      <c r="O33" s="13">
        <v>2678.28</v>
      </c>
      <c r="P33" s="13">
        <v>2518.2800000000002</v>
      </c>
      <c r="Q33" s="13">
        <f>SUM(G33-O33)</f>
        <v>19371.72</v>
      </c>
      <c r="R33"/>
      <c r="S33" s="53"/>
    </row>
    <row r="34" spans="1:19" s="54" customFormat="1" ht="15">
      <c r="A34" s="87">
        <v>18</v>
      </c>
      <c r="B34" s="83" t="s">
        <v>120</v>
      </c>
      <c r="C34" s="20" t="s">
        <v>64</v>
      </c>
      <c r="D34" s="83" t="s">
        <v>103</v>
      </c>
      <c r="E34" s="52" t="s">
        <v>72</v>
      </c>
      <c r="F34" s="139" t="s">
        <v>477</v>
      </c>
      <c r="G34" s="13">
        <v>24150</v>
      </c>
      <c r="H34" s="83">
        <v>0</v>
      </c>
      <c r="I34" s="83">
        <v>693.11</v>
      </c>
      <c r="J34" s="13">
        <v>1714.65</v>
      </c>
      <c r="K34" s="13">
        <v>277.73</v>
      </c>
      <c r="L34" s="83">
        <v>734.16</v>
      </c>
      <c r="M34" s="13">
        <v>1712.24</v>
      </c>
      <c r="N34" s="83">
        <v>895.5</v>
      </c>
      <c r="O34" s="13">
        <v>2322.77</v>
      </c>
      <c r="P34" s="13">
        <v>2322.77</v>
      </c>
      <c r="Q34" s="13">
        <f t="shared" si="0"/>
        <v>21827.23</v>
      </c>
      <c r="R34"/>
      <c r="S34" s="53"/>
    </row>
    <row r="35" spans="1:19" s="54" customFormat="1" ht="15">
      <c r="A35" s="87">
        <v>19</v>
      </c>
      <c r="B35" s="83" t="s">
        <v>121</v>
      </c>
      <c r="C35" s="20" t="s">
        <v>64</v>
      </c>
      <c r="D35" s="83" t="s">
        <v>75</v>
      </c>
      <c r="E35" s="52" t="s">
        <v>72</v>
      </c>
      <c r="F35" s="139" t="s">
        <v>477</v>
      </c>
      <c r="G35" s="13">
        <v>22050</v>
      </c>
      <c r="H35" s="83">
        <v>0</v>
      </c>
      <c r="I35" s="83">
        <v>632.84</v>
      </c>
      <c r="J35" s="13">
        <v>1565.55</v>
      </c>
      <c r="K35" s="13">
        <v>253.58</v>
      </c>
      <c r="L35" s="83">
        <v>670.32</v>
      </c>
      <c r="M35" s="13">
        <v>1563.35</v>
      </c>
      <c r="N35" s="83">
        <v>550</v>
      </c>
      <c r="O35" s="13">
        <v>1853.16</v>
      </c>
      <c r="P35" s="13">
        <v>1853.16</v>
      </c>
      <c r="Q35" s="13">
        <f t="shared" si="0"/>
        <v>20196.84</v>
      </c>
      <c r="R35"/>
      <c r="S35" s="53"/>
    </row>
    <row r="36" spans="1:19" s="54" customFormat="1" ht="15">
      <c r="A36" s="87">
        <v>20</v>
      </c>
      <c r="B36" s="83" t="s">
        <v>122</v>
      </c>
      <c r="C36" s="20" t="s">
        <v>64</v>
      </c>
      <c r="D36" s="83" t="s">
        <v>115</v>
      </c>
      <c r="E36" s="52" t="s">
        <v>72</v>
      </c>
      <c r="F36" s="139" t="s">
        <v>477</v>
      </c>
      <c r="G36" s="13">
        <v>22050</v>
      </c>
      <c r="H36" s="83">
        <v>0</v>
      </c>
      <c r="I36" s="83">
        <v>632.84</v>
      </c>
      <c r="J36" s="13">
        <v>1565.55</v>
      </c>
      <c r="K36" s="13">
        <v>253.58</v>
      </c>
      <c r="L36" s="83">
        <v>670.32</v>
      </c>
      <c r="M36" s="13">
        <v>1563.35</v>
      </c>
      <c r="N36" s="13">
        <v>1071</v>
      </c>
      <c r="O36" s="13">
        <v>2374.16</v>
      </c>
      <c r="P36" s="13">
        <v>2374.16</v>
      </c>
      <c r="Q36" s="13">
        <f t="shared" si="0"/>
        <v>19675.84</v>
      </c>
      <c r="R36"/>
      <c r="S36" s="53"/>
    </row>
    <row r="37" spans="1:19" s="54" customFormat="1" ht="15">
      <c r="A37" s="87">
        <v>21</v>
      </c>
      <c r="B37" s="83" t="s">
        <v>123</v>
      </c>
      <c r="C37" s="20" t="s">
        <v>64</v>
      </c>
      <c r="D37" s="83" t="s">
        <v>115</v>
      </c>
      <c r="E37" s="52" t="s">
        <v>72</v>
      </c>
      <c r="F37" s="139" t="s">
        <v>478</v>
      </c>
      <c r="G37" s="13">
        <v>22050</v>
      </c>
      <c r="H37" s="83">
        <v>0</v>
      </c>
      <c r="I37" s="83">
        <v>632.84</v>
      </c>
      <c r="J37" s="13">
        <v>1565.55</v>
      </c>
      <c r="K37" s="13">
        <v>253.58</v>
      </c>
      <c r="L37" s="83">
        <v>670.32</v>
      </c>
      <c r="M37" s="13">
        <v>1563.35</v>
      </c>
      <c r="N37" s="13">
        <v>2900.12</v>
      </c>
      <c r="O37" s="13">
        <v>4203.28</v>
      </c>
      <c r="P37" s="13">
        <v>2518.2800000000002</v>
      </c>
      <c r="Q37" s="13">
        <f t="shared" si="0"/>
        <v>17846.72</v>
      </c>
      <c r="R37"/>
      <c r="S37" s="53"/>
    </row>
    <row r="38" spans="1:19" s="54" customFormat="1" ht="15">
      <c r="A38" s="87">
        <v>22</v>
      </c>
      <c r="B38" s="83" t="s">
        <v>124</v>
      </c>
      <c r="C38" s="20" t="s">
        <v>64</v>
      </c>
      <c r="D38" s="83" t="s">
        <v>458</v>
      </c>
      <c r="E38" s="52" t="s">
        <v>72</v>
      </c>
      <c r="F38" s="139" t="s">
        <v>477</v>
      </c>
      <c r="G38" s="13">
        <v>31000</v>
      </c>
      <c r="H38" s="83">
        <v>0</v>
      </c>
      <c r="I38" s="83">
        <v>889.7</v>
      </c>
      <c r="J38" s="13">
        <v>2201</v>
      </c>
      <c r="K38" s="13">
        <v>356.5</v>
      </c>
      <c r="L38" s="83">
        <v>942.4</v>
      </c>
      <c r="M38" s="13">
        <v>2197.9</v>
      </c>
      <c r="N38" s="13">
        <v>4699</v>
      </c>
      <c r="O38" s="13">
        <v>6531.1</v>
      </c>
      <c r="P38" s="13">
        <v>6531.1</v>
      </c>
      <c r="Q38" s="13">
        <f t="shared" si="0"/>
        <v>24468.9</v>
      </c>
      <c r="R38"/>
      <c r="S38" s="53"/>
    </row>
    <row r="39" spans="1:19" s="54" customFormat="1" ht="15">
      <c r="A39" s="87">
        <v>23</v>
      </c>
      <c r="B39" s="83" t="s">
        <v>125</v>
      </c>
      <c r="C39" s="20" t="s">
        <v>64</v>
      </c>
      <c r="D39" s="83" t="s">
        <v>459</v>
      </c>
      <c r="E39" s="52" t="s">
        <v>72</v>
      </c>
      <c r="F39" s="139" t="s">
        <v>477</v>
      </c>
      <c r="G39" s="13">
        <v>22050</v>
      </c>
      <c r="H39" s="83">
        <v>0</v>
      </c>
      <c r="I39" s="83">
        <v>632.84</v>
      </c>
      <c r="J39" s="13">
        <v>1565.55</v>
      </c>
      <c r="K39" s="13">
        <v>253.58</v>
      </c>
      <c r="L39" s="83">
        <v>670.32</v>
      </c>
      <c r="M39" s="13">
        <v>1563.35</v>
      </c>
      <c r="N39" s="83">
        <v>25</v>
      </c>
      <c r="O39" s="13">
        <v>1328.16</v>
      </c>
      <c r="P39" s="13">
        <v>1328.16</v>
      </c>
      <c r="Q39" s="13">
        <f t="shared" si="0"/>
        <v>20721.84</v>
      </c>
      <c r="R39"/>
      <c r="S39" s="53"/>
    </row>
    <row r="40" spans="1:19" s="54" customFormat="1" ht="15">
      <c r="A40" s="87">
        <v>24</v>
      </c>
      <c r="B40" s="83" t="s">
        <v>126</v>
      </c>
      <c r="C40" s="20" t="s">
        <v>64</v>
      </c>
      <c r="D40" s="83" t="s">
        <v>115</v>
      </c>
      <c r="E40" s="52" t="s">
        <v>72</v>
      </c>
      <c r="F40" s="139" t="s">
        <v>478</v>
      </c>
      <c r="G40" s="13">
        <v>24150</v>
      </c>
      <c r="H40" s="83">
        <v>0</v>
      </c>
      <c r="I40" s="83">
        <v>693.11</v>
      </c>
      <c r="J40" s="13">
        <v>1714.65</v>
      </c>
      <c r="K40" s="13">
        <v>277.73</v>
      </c>
      <c r="L40" s="83">
        <v>734.16</v>
      </c>
      <c r="M40" s="13">
        <v>1712.24</v>
      </c>
      <c r="N40" s="13">
        <v>19540.400000000001</v>
      </c>
      <c r="O40" s="13">
        <v>20967.669999999998</v>
      </c>
      <c r="P40" s="13">
        <v>20967.669999999998</v>
      </c>
      <c r="Q40" s="13">
        <f t="shared" si="0"/>
        <v>3182.3300000000017</v>
      </c>
      <c r="R40"/>
      <c r="S40" s="53"/>
    </row>
    <row r="41" spans="1:19" s="54" customFormat="1" ht="15">
      <c r="A41" s="87">
        <v>25</v>
      </c>
      <c r="B41" s="83" t="s">
        <v>128</v>
      </c>
      <c r="C41" s="20" t="s">
        <v>64</v>
      </c>
      <c r="D41" s="83" t="s">
        <v>460</v>
      </c>
      <c r="E41" s="52" t="s">
        <v>72</v>
      </c>
      <c r="F41" s="139" t="s">
        <v>478</v>
      </c>
      <c r="G41" s="13">
        <v>33000</v>
      </c>
      <c r="H41" s="83">
        <v>0</v>
      </c>
      <c r="I41" s="83">
        <v>947.1</v>
      </c>
      <c r="J41" s="13">
        <v>2343</v>
      </c>
      <c r="K41" s="13">
        <v>379.5</v>
      </c>
      <c r="L41" s="13">
        <v>1003.2</v>
      </c>
      <c r="M41" s="13">
        <v>2339.6999999999998</v>
      </c>
      <c r="N41" s="13">
        <v>13152.78</v>
      </c>
      <c r="O41" s="13">
        <v>15103.08</v>
      </c>
      <c r="P41" s="13">
        <v>14943.08</v>
      </c>
      <c r="Q41" s="13">
        <f t="shared" si="0"/>
        <v>17896.919999999998</v>
      </c>
      <c r="R41"/>
      <c r="S41" s="53"/>
    </row>
    <row r="42" spans="1:19" s="54" customFormat="1" ht="15">
      <c r="A42" s="87">
        <v>26</v>
      </c>
      <c r="B42" s="83" t="s">
        <v>129</v>
      </c>
      <c r="C42" s="20" t="s">
        <v>64</v>
      </c>
      <c r="D42" s="83" t="s">
        <v>115</v>
      </c>
      <c r="E42" s="52" t="s">
        <v>72</v>
      </c>
      <c r="F42" s="139" t="s">
        <v>478</v>
      </c>
      <c r="G42" s="13">
        <v>22050</v>
      </c>
      <c r="H42" s="83">
        <v>0</v>
      </c>
      <c r="I42" s="83">
        <v>632.84</v>
      </c>
      <c r="J42" s="13">
        <v>1565.55</v>
      </c>
      <c r="K42" s="13">
        <v>253.58</v>
      </c>
      <c r="L42" s="83">
        <v>670.32</v>
      </c>
      <c r="M42" s="13">
        <v>1563.35</v>
      </c>
      <c r="N42" s="83">
        <v>125</v>
      </c>
      <c r="O42" s="13">
        <v>1428.16</v>
      </c>
      <c r="P42" s="13">
        <v>1428.16</v>
      </c>
      <c r="Q42" s="13">
        <f t="shared" si="0"/>
        <v>20621.84</v>
      </c>
      <c r="R42"/>
      <c r="S42" s="53"/>
    </row>
    <row r="43" spans="1:19" s="54" customFormat="1" ht="15">
      <c r="A43" s="87">
        <v>27</v>
      </c>
      <c r="B43" s="83" t="s">
        <v>131</v>
      </c>
      <c r="C43" s="20" t="s">
        <v>64</v>
      </c>
      <c r="D43" s="83" t="s">
        <v>115</v>
      </c>
      <c r="E43" s="52" t="s">
        <v>72</v>
      </c>
      <c r="F43" s="139" t="s">
        <v>478</v>
      </c>
      <c r="G43" s="13">
        <v>22050</v>
      </c>
      <c r="H43" s="83">
        <v>0</v>
      </c>
      <c r="I43" s="83">
        <v>632.84</v>
      </c>
      <c r="J43" s="13">
        <v>1565.55</v>
      </c>
      <c r="K43" s="13">
        <v>253.58</v>
      </c>
      <c r="L43" s="83">
        <v>670.32</v>
      </c>
      <c r="M43" s="13">
        <v>1563.35</v>
      </c>
      <c r="N43" s="13">
        <v>9250</v>
      </c>
      <c r="O43" s="13">
        <v>10553.16</v>
      </c>
      <c r="P43" s="13">
        <v>10553.16</v>
      </c>
      <c r="Q43" s="13">
        <f t="shared" si="0"/>
        <v>11496.84</v>
      </c>
      <c r="R43"/>
      <c r="S43" s="53"/>
    </row>
    <row r="44" spans="1:19" s="54" customFormat="1" ht="15">
      <c r="A44" s="87">
        <v>28</v>
      </c>
      <c r="B44" s="83" t="s">
        <v>133</v>
      </c>
      <c r="C44" s="20" t="s">
        <v>64</v>
      </c>
      <c r="D44" s="83" t="s">
        <v>75</v>
      </c>
      <c r="E44" s="52" t="s">
        <v>72</v>
      </c>
      <c r="F44" s="139" t="s">
        <v>478</v>
      </c>
      <c r="G44" s="13">
        <v>26250</v>
      </c>
      <c r="H44" s="83">
        <v>0</v>
      </c>
      <c r="I44" s="83">
        <v>753.38</v>
      </c>
      <c r="J44" s="13">
        <v>1863.75</v>
      </c>
      <c r="K44" s="13">
        <v>301.88</v>
      </c>
      <c r="L44" s="83">
        <v>798</v>
      </c>
      <c r="M44" s="13">
        <v>1861.13</v>
      </c>
      <c r="N44" s="83">
        <v>25</v>
      </c>
      <c r="O44" s="13">
        <v>1576.38</v>
      </c>
      <c r="P44" s="13">
        <v>1576.38</v>
      </c>
      <c r="Q44" s="13">
        <f t="shared" si="0"/>
        <v>24673.62</v>
      </c>
      <c r="R44"/>
      <c r="S44" s="53"/>
    </row>
    <row r="45" spans="1:19" s="54" customFormat="1" ht="15">
      <c r="A45" s="87">
        <v>29</v>
      </c>
      <c r="B45" s="83" t="s">
        <v>135</v>
      </c>
      <c r="C45" s="20" t="s">
        <v>64</v>
      </c>
      <c r="D45" s="83" t="s">
        <v>115</v>
      </c>
      <c r="E45" s="52" t="s">
        <v>72</v>
      </c>
      <c r="F45" s="139" t="s">
        <v>477</v>
      </c>
      <c r="G45" s="13">
        <v>22050</v>
      </c>
      <c r="H45" s="55">
        <v>0</v>
      </c>
      <c r="I45" s="55">
        <v>632.84</v>
      </c>
      <c r="J45" s="56">
        <v>1565.55</v>
      </c>
      <c r="K45" s="56">
        <v>253.58</v>
      </c>
      <c r="L45" s="83">
        <v>670.32</v>
      </c>
      <c r="M45" s="13">
        <v>1563.35</v>
      </c>
      <c r="N45" s="13">
        <v>8997.34</v>
      </c>
      <c r="O45" s="13">
        <v>10300.5</v>
      </c>
      <c r="P45" s="13">
        <v>10300.5</v>
      </c>
      <c r="Q45" s="13">
        <f t="shared" si="0"/>
        <v>11749.5</v>
      </c>
      <c r="R45"/>
      <c r="S45" s="53"/>
    </row>
    <row r="46" spans="1:19" s="54" customFormat="1" ht="15">
      <c r="A46" s="87">
        <v>30</v>
      </c>
      <c r="B46" s="83" t="s">
        <v>136</v>
      </c>
      <c r="C46" s="20" t="s">
        <v>137</v>
      </c>
      <c r="D46" s="83" t="s">
        <v>138</v>
      </c>
      <c r="E46" s="52" t="s">
        <v>72</v>
      </c>
      <c r="F46" s="139" t="s">
        <v>478</v>
      </c>
      <c r="G46" s="13">
        <v>45000</v>
      </c>
      <c r="H46" s="13">
        <v>1148.33</v>
      </c>
      <c r="I46" s="13">
        <v>1291.5</v>
      </c>
      <c r="J46" s="13">
        <v>3195</v>
      </c>
      <c r="K46" s="13">
        <v>517.5</v>
      </c>
      <c r="L46" s="13">
        <v>1368</v>
      </c>
      <c r="M46" s="13">
        <v>3190.5</v>
      </c>
      <c r="N46" s="83">
        <v>125</v>
      </c>
      <c r="O46" s="13">
        <v>3932.83</v>
      </c>
      <c r="P46" s="13">
        <v>3932.83</v>
      </c>
      <c r="Q46" s="13">
        <f t="shared" si="0"/>
        <v>41067.17</v>
      </c>
      <c r="R46"/>
      <c r="S46" s="53"/>
    </row>
    <row r="47" spans="1:19" s="54" customFormat="1" ht="15">
      <c r="A47" s="87">
        <v>31</v>
      </c>
      <c r="B47" s="83" t="s">
        <v>139</v>
      </c>
      <c r="C47" s="20" t="s">
        <v>137</v>
      </c>
      <c r="D47" s="83" t="s">
        <v>75</v>
      </c>
      <c r="E47" s="52" t="s">
        <v>72</v>
      </c>
      <c r="F47" s="139" t="s">
        <v>477</v>
      </c>
      <c r="G47" s="13">
        <v>31000</v>
      </c>
      <c r="H47" s="83">
        <v>0</v>
      </c>
      <c r="I47" s="83">
        <v>889.7</v>
      </c>
      <c r="J47" s="13">
        <v>2201</v>
      </c>
      <c r="K47" s="13">
        <v>356.5</v>
      </c>
      <c r="L47" s="83">
        <v>942.4</v>
      </c>
      <c r="M47" s="13">
        <v>2197.9</v>
      </c>
      <c r="N47" s="13">
        <v>11285.2</v>
      </c>
      <c r="O47" s="13">
        <v>13117.3</v>
      </c>
      <c r="P47" s="13">
        <v>13117.3</v>
      </c>
      <c r="Q47" s="13">
        <f t="shared" si="0"/>
        <v>17882.7</v>
      </c>
      <c r="R47"/>
      <c r="S47" s="53"/>
    </row>
    <row r="48" spans="1:19" s="54" customFormat="1" ht="15">
      <c r="A48" s="87">
        <v>32</v>
      </c>
      <c r="B48" s="83" t="s">
        <v>140</v>
      </c>
      <c r="C48" s="20" t="s">
        <v>137</v>
      </c>
      <c r="D48" s="83" t="s">
        <v>141</v>
      </c>
      <c r="E48" s="52" t="s">
        <v>72</v>
      </c>
      <c r="F48" s="139" t="s">
        <v>477</v>
      </c>
      <c r="G48" s="13">
        <v>19800</v>
      </c>
      <c r="H48" s="83">
        <v>0</v>
      </c>
      <c r="I48" s="83">
        <v>568.26</v>
      </c>
      <c r="J48" s="13">
        <v>1405.8</v>
      </c>
      <c r="K48" s="13">
        <v>227.7</v>
      </c>
      <c r="L48" s="83">
        <v>601.91999999999996</v>
      </c>
      <c r="M48" s="13">
        <v>1403.82</v>
      </c>
      <c r="N48" s="13">
        <v>3750</v>
      </c>
      <c r="O48" s="13">
        <v>4920.18</v>
      </c>
      <c r="P48" s="13">
        <v>4920.18</v>
      </c>
      <c r="Q48" s="13">
        <f t="shared" si="0"/>
        <v>14879.82</v>
      </c>
      <c r="R48"/>
      <c r="S48" s="53"/>
    </row>
    <row r="49" spans="1:19" s="54" customFormat="1" ht="15">
      <c r="A49" s="87">
        <v>33</v>
      </c>
      <c r="B49" s="83" t="s">
        <v>142</v>
      </c>
      <c r="C49" s="20" t="s">
        <v>137</v>
      </c>
      <c r="D49" s="83" t="s">
        <v>462</v>
      </c>
      <c r="E49" s="52" t="s">
        <v>72</v>
      </c>
      <c r="F49" s="139" t="s">
        <v>478</v>
      </c>
      <c r="G49" s="13">
        <v>33000</v>
      </c>
      <c r="H49" s="83">
        <v>0</v>
      </c>
      <c r="I49" s="83">
        <v>947.1</v>
      </c>
      <c r="J49" s="13">
        <v>2343</v>
      </c>
      <c r="K49" s="13">
        <v>379.5</v>
      </c>
      <c r="L49" s="13">
        <v>1003.2</v>
      </c>
      <c r="M49" s="13">
        <v>2339.6999999999998</v>
      </c>
      <c r="N49" s="13">
        <v>4622.22</v>
      </c>
      <c r="O49" s="13">
        <v>6572.52</v>
      </c>
      <c r="P49" s="13">
        <v>6572.52</v>
      </c>
      <c r="Q49" s="13">
        <f t="shared" si="0"/>
        <v>26427.48</v>
      </c>
      <c r="R49"/>
      <c r="S49" s="53"/>
    </row>
    <row r="50" spans="1:19" s="54" customFormat="1" ht="15">
      <c r="A50" s="87">
        <v>34</v>
      </c>
      <c r="B50" s="83" t="s">
        <v>148</v>
      </c>
      <c r="C50" s="20" t="s">
        <v>38</v>
      </c>
      <c r="D50" s="83" t="s">
        <v>149</v>
      </c>
      <c r="E50" s="52" t="s">
        <v>99</v>
      </c>
      <c r="F50" s="139" t="s">
        <v>478</v>
      </c>
      <c r="G50" s="13">
        <v>31000</v>
      </c>
      <c r="H50" s="83">
        <v>0</v>
      </c>
      <c r="I50" s="83">
        <v>889.7</v>
      </c>
      <c r="J50" s="13">
        <v>2201</v>
      </c>
      <c r="K50" s="13">
        <v>356.5</v>
      </c>
      <c r="L50" s="83">
        <v>942.4</v>
      </c>
      <c r="M50" s="13">
        <v>2197.9</v>
      </c>
      <c r="N50" s="13">
        <v>9659.32</v>
      </c>
      <c r="O50" s="13">
        <v>11491.42</v>
      </c>
      <c r="P50" s="13">
        <v>11491.42</v>
      </c>
      <c r="Q50" s="13">
        <f>SUM(G50-O50)</f>
        <v>19508.580000000002</v>
      </c>
      <c r="R50"/>
      <c r="S50" s="53"/>
    </row>
    <row r="51" spans="1:19" s="54" customFormat="1" ht="15">
      <c r="A51" s="87">
        <v>35</v>
      </c>
      <c r="B51" s="83" t="s">
        <v>163</v>
      </c>
      <c r="C51" s="20" t="s">
        <v>38</v>
      </c>
      <c r="D51" s="83" t="s">
        <v>75</v>
      </c>
      <c r="E51" s="52" t="s">
        <v>99</v>
      </c>
      <c r="F51" s="139" t="s">
        <v>477</v>
      </c>
      <c r="G51" s="13">
        <v>19800</v>
      </c>
      <c r="H51" s="83">
        <v>0</v>
      </c>
      <c r="I51" s="83">
        <v>568.26</v>
      </c>
      <c r="J51" s="13">
        <v>1405.8</v>
      </c>
      <c r="K51" s="13">
        <v>227.7</v>
      </c>
      <c r="L51" s="83">
        <v>601.91999999999996</v>
      </c>
      <c r="M51" s="13">
        <v>1403.82</v>
      </c>
      <c r="N51" s="13">
        <v>3390</v>
      </c>
      <c r="O51" s="13">
        <v>4560.18</v>
      </c>
      <c r="P51" s="13">
        <v>4560.18</v>
      </c>
      <c r="Q51" s="13">
        <f>SUM(G51-O51)</f>
        <v>15239.82</v>
      </c>
      <c r="R51"/>
      <c r="S51" s="53"/>
    </row>
    <row r="52" spans="1:19" s="54" customFormat="1" ht="15">
      <c r="A52" s="87">
        <v>36</v>
      </c>
      <c r="B52" s="83" t="s">
        <v>167</v>
      </c>
      <c r="C52" s="20" t="s">
        <v>38</v>
      </c>
      <c r="D52" s="83" t="s">
        <v>460</v>
      </c>
      <c r="E52" s="52" t="s">
        <v>99</v>
      </c>
      <c r="F52" s="139" t="s">
        <v>478</v>
      </c>
      <c r="G52" s="13">
        <v>31000</v>
      </c>
      <c r="H52" s="83">
        <v>0</v>
      </c>
      <c r="I52" s="83">
        <v>889.7</v>
      </c>
      <c r="J52" s="13">
        <v>2201</v>
      </c>
      <c r="K52" s="13">
        <v>356.5</v>
      </c>
      <c r="L52" s="83">
        <v>942.4</v>
      </c>
      <c r="M52" s="13">
        <v>2197.9</v>
      </c>
      <c r="N52" s="13">
        <v>1900.12</v>
      </c>
      <c r="O52" s="13">
        <v>3732.22</v>
      </c>
      <c r="P52" s="13">
        <v>3572.22</v>
      </c>
      <c r="Q52" s="13">
        <f>SUM(G52-O52)</f>
        <v>27267.78</v>
      </c>
      <c r="R52"/>
      <c r="S52" s="53"/>
    </row>
    <row r="53" spans="1:19" s="54" customFormat="1" ht="15">
      <c r="A53" s="87">
        <v>37</v>
      </c>
      <c r="B53" s="83" t="s">
        <v>143</v>
      </c>
      <c r="C53" s="20" t="s">
        <v>38</v>
      </c>
      <c r="D53" s="83" t="s">
        <v>62</v>
      </c>
      <c r="E53" s="52" t="s">
        <v>72</v>
      </c>
      <c r="F53" s="139" t="s">
        <v>477</v>
      </c>
      <c r="G53" s="13">
        <v>50000</v>
      </c>
      <c r="H53" s="13">
        <v>1675.48</v>
      </c>
      <c r="I53" s="13">
        <v>1435</v>
      </c>
      <c r="J53" s="13">
        <v>3550</v>
      </c>
      <c r="K53" s="13">
        <v>575</v>
      </c>
      <c r="L53" s="13">
        <v>1520</v>
      </c>
      <c r="M53" s="13">
        <v>3545</v>
      </c>
      <c r="N53" s="13">
        <v>8476.8700000000008</v>
      </c>
      <c r="O53" s="13">
        <v>13083.35</v>
      </c>
      <c r="P53" s="13">
        <v>12947.35</v>
      </c>
      <c r="Q53" s="13">
        <f t="shared" si="0"/>
        <v>36916.65</v>
      </c>
      <c r="R53"/>
      <c r="S53" s="53"/>
    </row>
    <row r="54" spans="1:19" s="54" customFormat="1" ht="15">
      <c r="A54" s="87">
        <v>38</v>
      </c>
      <c r="B54" s="83" t="s">
        <v>144</v>
      </c>
      <c r="C54" s="20" t="s">
        <v>38</v>
      </c>
      <c r="D54" s="83" t="s">
        <v>48</v>
      </c>
      <c r="E54" s="52" t="s">
        <v>72</v>
      </c>
      <c r="F54" s="139" t="s">
        <v>477</v>
      </c>
      <c r="G54" s="13">
        <v>26250</v>
      </c>
      <c r="H54" s="83">
        <v>0</v>
      </c>
      <c r="I54" s="83">
        <v>753.38</v>
      </c>
      <c r="J54" s="13">
        <v>1863.75</v>
      </c>
      <c r="K54" s="13">
        <v>301.88</v>
      </c>
      <c r="L54" s="83">
        <v>798</v>
      </c>
      <c r="M54" s="13">
        <v>1861.13</v>
      </c>
      <c r="N54" s="13">
        <v>9436.24</v>
      </c>
      <c r="O54" s="13">
        <v>10987.62</v>
      </c>
      <c r="P54" s="13">
        <v>10667.62</v>
      </c>
      <c r="Q54" s="13">
        <f t="shared" si="0"/>
        <v>15262.38</v>
      </c>
      <c r="R54"/>
      <c r="S54" s="53"/>
    </row>
    <row r="55" spans="1:19" s="54" customFormat="1" ht="15">
      <c r="A55" s="87">
        <v>39</v>
      </c>
      <c r="B55" s="83" t="s">
        <v>145</v>
      </c>
      <c r="C55" s="20" t="s">
        <v>38</v>
      </c>
      <c r="D55" s="83" t="s">
        <v>146</v>
      </c>
      <c r="E55" s="52" t="s">
        <v>72</v>
      </c>
      <c r="F55" s="139" t="s">
        <v>478</v>
      </c>
      <c r="G55" s="13">
        <v>83000</v>
      </c>
      <c r="H55" s="13">
        <v>7809.01</v>
      </c>
      <c r="I55" s="13">
        <v>2382.1</v>
      </c>
      <c r="J55" s="13">
        <v>5893</v>
      </c>
      <c r="K55" s="13">
        <v>620.16999999999996</v>
      </c>
      <c r="L55" s="13">
        <v>2523.1999999999998</v>
      </c>
      <c r="M55" s="13">
        <v>5884.7</v>
      </c>
      <c r="N55" s="13">
        <v>2000.12</v>
      </c>
      <c r="O55" s="13">
        <v>14674.43</v>
      </c>
      <c r="P55" s="13">
        <v>14554.43</v>
      </c>
      <c r="Q55" s="13">
        <f t="shared" si="0"/>
        <v>68325.570000000007</v>
      </c>
      <c r="R55"/>
      <c r="S55" s="53"/>
    </row>
    <row r="56" spans="1:19" s="54" customFormat="1" ht="15">
      <c r="A56" s="87">
        <v>40</v>
      </c>
      <c r="B56" s="83" t="s">
        <v>147</v>
      </c>
      <c r="C56" s="20" t="s">
        <v>38</v>
      </c>
      <c r="D56" s="83" t="s">
        <v>48</v>
      </c>
      <c r="E56" s="52" t="s">
        <v>72</v>
      </c>
      <c r="F56" s="139" t="s">
        <v>477</v>
      </c>
      <c r="G56" s="13">
        <v>26250</v>
      </c>
      <c r="H56" s="83">
        <v>0</v>
      </c>
      <c r="I56" s="83">
        <v>753.38</v>
      </c>
      <c r="J56" s="13">
        <v>1863.75</v>
      </c>
      <c r="K56" s="13">
        <v>301.88</v>
      </c>
      <c r="L56" s="83">
        <v>798</v>
      </c>
      <c r="M56" s="13">
        <v>1861.13</v>
      </c>
      <c r="N56" s="13">
        <v>6167.56</v>
      </c>
      <c r="O56" s="13">
        <v>7718.94</v>
      </c>
      <c r="P56" s="13">
        <v>17762.27</v>
      </c>
      <c r="Q56" s="13">
        <f t="shared" si="0"/>
        <v>18531.060000000001</v>
      </c>
      <c r="R56"/>
      <c r="S56" s="53"/>
    </row>
    <row r="57" spans="1:19" s="54" customFormat="1" ht="15">
      <c r="A57" s="87">
        <v>41</v>
      </c>
      <c r="B57" s="83" t="s">
        <v>150</v>
      </c>
      <c r="C57" s="20" t="s">
        <v>38</v>
      </c>
      <c r="D57" s="83" t="s">
        <v>75</v>
      </c>
      <c r="E57" s="52" t="s">
        <v>72</v>
      </c>
      <c r="F57" s="139" t="s">
        <v>477</v>
      </c>
      <c r="G57" s="13">
        <v>19800</v>
      </c>
      <c r="H57" s="83">
        <v>0</v>
      </c>
      <c r="I57" s="83">
        <v>568.26</v>
      </c>
      <c r="J57" s="13">
        <v>1405.8</v>
      </c>
      <c r="K57" s="13">
        <v>227.7</v>
      </c>
      <c r="L57" s="83">
        <v>601.91999999999996</v>
      </c>
      <c r="M57" s="13">
        <v>1403.82</v>
      </c>
      <c r="N57" s="13">
        <v>8074</v>
      </c>
      <c r="O57" s="13">
        <v>9244.18</v>
      </c>
      <c r="P57" s="13">
        <v>9244.18</v>
      </c>
      <c r="Q57" s="13">
        <f t="shared" si="0"/>
        <v>10555.82</v>
      </c>
      <c r="R57"/>
      <c r="S57" s="53"/>
    </row>
    <row r="58" spans="1:19" s="54" customFormat="1" ht="15">
      <c r="A58" s="87">
        <v>42</v>
      </c>
      <c r="B58" s="83" t="s">
        <v>151</v>
      </c>
      <c r="C58" s="20" t="s">
        <v>38</v>
      </c>
      <c r="D58" s="83" t="s">
        <v>75</v>
      </c>
      <c r="E58" s="52" t="s">
        <v>72</v>
      </c>
      <c r="F58" s="139" t="s">
        <v>477</v>
      </c>
      <c r="G58" s="13">
        <v>19500</v>
      </c>
      <c r="H58" s="83">
        <v>0</v>
      </c>
      <c r="I58" s="83">
        <v>559.65</v>
      </c>
      <c r="J58" s="13">
        <v>1384.5</v>
      </c>
      <c r="K58" s="13">
        <v>224.25</v>
      </c>
      <c r="L58" s="83">
        <v>592.79999999999995</v>
      </c>
      <c r="M58" s="13">
        <v>1382.55</v>
      </c>
      <c r="N58" s="13">
        <v>2716.67</v>
      </c>
      <c r="O58" s="13">
        <v>3869.12</v>
      </c>
      <c r="P58" s="13">
        <v>5169.12</v>
      </c>
      <c r="Q58" s="13">
        <f t="shared" si="0"/>
        <v>15630.880000000001</v>
      </c>
      <c r="R58"/>
      <c r="S58" s="53"/>
    </row>
    <row r="59" spans="1:19" s="54" customFormat="1" ht="15">
      <c r="A59" s="87">
        <v>43</v>
      </c>
      <c r="B59" s="83" t="s">
        <v>152</v>
      </c>
      <c r="C59" s="20" t="s">
        <v>38</v>
      </c>
      <c r="D59" s="83" t="s">
        <v>75</v>
      </c>
      <c r="E59" s="52" t="s">
        <v>72</v>
      </c>
      <c r="F59" s="139" t="s">
        <v>477</v>
      </c>
      <c r="G59" s="13">
        <v>19800</v>
      </c>
      <c r="H59" s="83">
        <v>0</v>
      </c>
      <c r="I59" s="83">
        <v>568.26</v>
      </c>
      <c r="J59" s="13">
        <v>1405.8</v>
      </c>
      <c r="K59" s="13">
        <v>227.7</v>
      </c>
      <c r="L59" s="83">
        <v>601.91999999999996</v>
      </c>
      <c r="M59" s="13">
        <v>1403.82</v>
      </c>
      <c r="N59" s="13">
        <v>13574.3</v>
      </c>
      <c r="O59" s="13">
        <v>14744.48</v>
      </c>
      <c r="P59" s="13">
        <v>14744.48</v>
      </c>
      <c r="Q59" s="13">
        <f t="shared" si="0"/>
        <v>5055.5200000000004</v>
      </c>
      <c r="R59"/>
      <c r="S59" s="53"/>
    </row>
    <row r="60" spans="1:19" s="54" customFormat="1" ht="15">
      <c r="A60" s="87">
        <v>44</v>
      </c>
      <c r="B60" s="83" t="s">
        <v>153</v>
      </c>
      <c r="C60" s="20" t="s">
        <v>38</v>
      </c>
      <c r="D60" s="83" t="s">
        <v>55</v>
      </c>
      <c r="E60" s="52" t="s">
        <v>72</v>
      </c>
      <c r="F60" s="139" t="s">
        <v>477</v>
      </c>
      <c r="G60" s="13">
        <v>38000</v>
      </c>
      <c r="H60" s="83">
        <v>160.38</v>
      </c>
      <c r="I60" s="13">
        <v>1090.5999999999999</v>
      </c>
      <c r="J60" s="13">
        <v>2698</v>
      </c>
      <c r="K60" s="13">
        <v>437</v>
      </c>
      <c r="L60" s="13">
        <v>1155.2</v>
      </c>
      <c r="M60" s="13">
        <v>2694.2</v>
      </c>
      <c r="N60" s="13">
        <v>30014.66</v>
      </c>
      <c r="O60" s="13">
        <v>32420.84</v>
      </c>
      <c r="P60" s="13">
        <v>32420.84</v>
      </c>
      <c r="Q60" s="13">
        <f t="shared" si="0"/>
        <v>5579.16</v>
      </c>
      <c r="R60"/>
      <c r="S60" s="53"/>
    </row>
    <row r="61" spans="1:19" s="54" customFormat="1" ht="15">
      <c r="A61" s="87">
        <v>45</v>
      </c>
      <c r="B61" s="83" t="s">
        <v>154</v>
      </c>
      <c r="C61" s="20" t="s">
        <v>38</v>
      </c>
      <c r="D61" s="83" t="s">
        <v>48</v>
      </c>
      <c r="E61" s="52" t="s">
        <v>72</v>
      </c>
      <c r="F61" s="139" t="s">
        <v>477</v>
      </c>
      <c r="G61" s="13">
        <v>26250</v>
      </c>
      <c r="H61" s="83">
        <v>0</v>
      </c>
      <c r="I61" s="83">
        <v>753.38</v>
      </c>
      <c r="J61" s="13">
        <v>1863.75</v>
      </c>
      <c r="K61" s="13">
        <v>301.88</v>
      </c>
      <c r="L61" s="83">
        <v>798</v>
      </c>
      <c r="M61" s="13">
        <v>1861.13</v>
      </c>
      <c r="N61" s="13">
        <v>2650</v>
      </c>
      <c r="O61" s="13">
        <v>4201.38</v>
      </c>
      <c r="P61" s="13">
        <v>4201.38</v>
      </c>
      <c r="Q61" s="13">
        <f t="shared" si="0"/>
        <v>22048.62</v>
      </c>
      <c r="R61"/>
      <c r="S61" s="53"/>
    </row>
    <row r="62" spans="1:19" s="54" customFormat="1" ht="15">
      <c r="A62" s="87">
        <v>46</v>
      </c>
      <c r="B62" s="83" t="s">
        <v>155</v>
      </c>
      <c r="C62" s="20" t="s">
        <v>38</v>
      </c>
      <c r="D62" s="83" t="s">
        <v>71</v>
      </c>
      <c r="E62" s="52" t="s">
        <v>72</v>
      </c>
      <c r="F62" s="139" t="s">
        <v>478</v>
      </c>
      <c r="G62" s="13">
        <v>19800</v>
      </c>
      <c r="H62" s="83">
        <v>0</v>
      </c>
      <c r="I62" s="83">
        <v>568.26</v>
      </c>
      <c r="J62" s="13">
        <v>1405.8</v>
      </c>
      <c r="K62" s="13">
        <v>227.7</v>
      </c>
      <c r="L62" s="83">
        <v>601.91999999999996</v>
      </c>
      <c r="M62" s="13">
        <v>1403.82</v>
      </c>
      <c r="N62" s="13">
        <v>8389.2199999999993</v>
      </c>
      <c r="O62" s="13">
        <v>9559.4</v>
      </c>
      <c r="P62" s="13">
        <v>9559.4</v>
      </c>
      <c r="Q62" s="13">
        <f t="shared" si="0"/>
        <v>10240.6</v>
      </c>
      <c r="R62"/>
      <c r="S62" s="53"/>
    </row>
    <row r="63" spans="1:19" s="54" customFormat="1" ht="15">
      <c r="A63" s="87">
        <v>47</v>
      </c>
      <c r="B63" s="83" t="s">
        <v>156</v>
      </c>
      <c r="C63" s="20" t="s">
        <v>38</v>
      </c>
      <c r="D63" s="83" t="s">
        <v>48</v>
      </c>
      <c r="E63" s="52" t="s">
        <v>72</v>
      </c>
      <c r="F63" s="139" t="s">
        <v>478</v>
      </c>
      <c r="G63" s="13">
        <v>26250</v>
      </c>
      <c r="H63" s="83">
        <v>0</v>
      </c>
      <c r="I63" s="83">
        <v>753.38</v>
      </c>
      <c r="J63" s="13">
        <v>1863.75</v>
      </c>
      <c r="K63" s="13">
        <v>301.88</v>
      </c>
      <c r="L63" s="83">
        <v>798</v>
      </c>
      <c r="M63" s="13">
        <v>1861.13</v>
      </c>
      <c r="N63" s="13">
        <v>18268.21</v>
      </c>
      <c r="O63" s="13">
        <v>19819.59</v>
      </c>
      <c r="P63" s="13">
        <v>19819.59</v>
      </c>
      <c r="Q63" s="13">
        <f t="shared" si="0"/>
        <v>6430.41</v>
      </c>
      <c r="R63"/>
      <c r="S63" s="53"/>
    </row>
    <row r="64" spans="1:19" s="54" customFormat="1" ht="15">
      <c r="A64" s="87">
        <v>48</v>
      </c>
      <c r="B64" s="83" t="s">
        <v>157</v>
      </c>
      <c r="C64" s="20" t="s">
        <v>38</v>
      </c>
      <c r="D64" s="83" t="s">
        <v>75</v>
      </c>
      <c r="E64" s="52" t="s">
        <v>72</v>
      </c>
      <c r="F64" s="139" t="s">
        <v>477</v>
      </c>
      <c r="G64" s="13">
        <v>19800</v>
      </c>
      <c r="H64" s="83">
        <v>0</v>
      </c>
      <c r="I64" s="83">
        <v>568.26</v>
      </c>
      <c r="J64" s="13">
        <v>1405.8</v>
      </c>
      <c r="K64" s="13">
        <v>227.7</v>
      </c>
      <c r="L64" s="83">
        <v>601.91999999999996</v>
      </c>
      <c r="M64" s="13">
        <v>1403.82</v>
      </c>
      <c r="N64" s="13">
        <v>6563.81</v>
      </c>
      <c r="O64" s="13">
        <v>7733.99</v>
      </c>
      <c r="P64" s="13">
        <v>7733.99</v>
      </c>
      <c r="Q64" s="13">
        <f t="shared" si="0"/>
        <v>12066.01</v>
      </c>
      <c r="R64"/>
      <c r="S64" s="53"/>
    </row>
    <row r="65" spans="1:19" s="54" customFormat="1" ht="15">
      <c r="A65" s="87">
        <v>49</v>
      </c>
      <c r="B65" s="83" t="s">
        <v>158</v>
      </c>
      <c r="C65" s="20" t="s">
        <v>38</v>
      </c>
      <c r="D65" s="83" t="s">
        <v>75</v>
      </c>
      <c r="E65" s="52" t="s">
        <v>72</v>
      </c>
      <c r="F65" s="139" t="s">
        <v>478</v>
      </c>
      <c r="G65" s="13">
        <v>24150</v>
      </c>
      <c r="H65" s="83">
        <v>0</v>
      </c>
      <c r="I65" s="83">
        <v>693.11</v>
      </c>
      <c r="J65" s="13">
        <v>1714.65</v>
      </c>
      <c r="K65" s="13">
        <v>277.73</v>
      </c>
      <c r="L65" s="83">
        <v>734.16</v>
      </c>
      <c r="M65" s="13">
        <v>1712.24</v>
      </c>
      <c r="N65" s="13">
        <v>15577.98</v>
      </c>
      <c r="O65" s="13">
        <v>17005.25</v>
      </c>
      <c r="P65" s="13">
        <v>24050</v>
      </c>
      <c r="Q65" s="13">
        <f t="shared" si="0"/>
        <v>7144.75</v>
      </c>
      <c r="R65"/>
      <c r="S65" s="53"/>
    </row>
    <row r="66" spans="1:19" s="54" customFormat="1" ht="15">
      <c r="A66" s="87">
        <v>50</v>
      </c>
      <c r="B66" s="83" t="s">
        <v>159</v>
      </c>
      <c r="C66" s="20" t="s">
        <v>38</v>
      </c>
      <c r="D66" s="83" t="s">
        <v>48</v>
      </c>
      <c r="E66" s="52" t="s">
        <v>72</v>
      </c>
      <c r="F66" s="139" t="s">
        <v>477</v>
      </c>
      <c r="G66" s="13">
        <v>26250</v>
      </c>
      <c r="H66" s="83">
        <v>0</v>
      </c>
      <c r="I66" s="83">
        <v>753.38</v>
      </c>
      <c r="J66" s="13">
        <v>1863.75</v>
      </c>
      <c r="K66" s="13">
        <v>301.88</v>
      </c>
      <c r="L66" s="83">
        <v>798</v>
      </c>
      <c r="M66" s="13">
        <v>1861.13</v>
      </c>
      <c r="N66" s="13">
        <v>12896.21</v>
      </c>
      <c r="O66" s="13">
        <v>14447.59</v>
      </c>
      <c r="P66" s="13">
        <v>14447.59</v>
      </c>
      <c r="Q66" s="13">
        <f t="shared" si="0"/>
        <v>11802.41</v>
      </c>
      <c r="R66"/>
      <c r="S66" s="53"/>
    </row>
    <row r="67" spans="1:19" s="54" customFormat="1" ht="15">
      <c r="A67" s="87">
        <v>51</v>
      </c>
      <c r="B67" s="83" t="s">
        <v>160</v>
      </c>
      <c r="C67" s="20" t="s">
        <v>38</v>
      </c>
      <c r="D67" s="83" t="s">
        <v>62</v>
      </c>
      <c r="E67" s="52" t="s">
        <v>72</v>
      </c>
      <c r="F67" s="139" t="s">
        <v>477</v>
      </c>
      <c r="G67" s="13">
        <v>50000</v>
      </c>
      <c r="H67" s="13">
        <v>1854</v>
      </c>
      <c r="I67" s="13">
        <v>1435</v>
      </c>
      <c r="J67" s="13">
        <v>3550</v>
      </c>
      <c r="K67" s="13">
        <v>575</v>
      </c>
      <c r="L67" s="13">
        <v>1520</v>
      </c>
      <c r="M67" s="13">
        <v>3545</v>
      </c>
      <c r="N67" s="83">
        <v>125</v>
      </c>
      <c r="O67" s="13">
        <v>4934</v>
      </c>
      <c r="P67" s="13">
        <v>4934</v>
      </c>
      <c r="Q67" s="13">
        <f t="shared" si="0"/>
        <v>45066</v>
      </c>
      <c r="R67"/>
      <c r="S67" s="53"/>
    </row>
    <row r="68" spans="1:19" s="54" customFormat="1" ht="15">
      <c r="A68" s="87">
        <v>52</v>
      </c>
      <c r="B68" s="83" t="s">
        <v>161</v>
      </c>
      <c r="C68" s="20" t="s">
        <v>38</v>
      </c>
      <c r="D68" s="83" t="s">
        <v>48</v>
      </c>
      <c r="E68" s="52" t="s">
        <v>72</v>
      </c>
      <c r="F68" s="139" t="s">
        <v>478</v>
      </c>
      <c r="G68" s="13">
        <v>26250</v>
      </c>
      <c r="H68" s="83">
        <v>0</v>
      </c>
      <c r="I68" s="83">
        <v>753.38</v>
      </c>
      <c r="J68" s="13">
        <v>1863.75</v>
      </c>
      <c r="K68" s="13">
        <v>301.88</v>
      </c>
      <c r="L68" s="83">
        <v>798</v>
      </c>
      <c r="M68" s="13">
        <v>1861.13</v>
      </c>
      <c r="N68" s="13">
        <v>19779.169999999998</v>
      </c>
      <c r="O68" s="13">
        <v>21330.55</v>
      </c>
      <c r="P68" s="13">
        <v>21330.55</v>
      </c>
      <c r="Q68" s="13">
        <f t="shared" si="0"/>
        <v>4919.4500000000007</v>
      </c>
      <c r="R68"/>
      <c r="S68" s="53"/>
    </row>
    <row r="69" spans="1:19" s="54" customFormat="1" ht="15">
      <c r="A69" s="87">
        <v>53</v>
      </c>
      <c r="B69" s="83" t="s">
        <v>162</v>
      </c>
      <c r="C69" s="20" t="s">
        <v>38</v>
      </c>
      <c r="D69" s="83" t="s">
        <v>48</v>
      </c>
      <c r="E69" s="52" t="s">
        <v>72</v>
      </c>
      <c r="F69" s="139" t="s">
        <v>477</v>
      </c>
      <c r="G69" s="13">
        <v>26250</v>
      </c>
      <c r="H69" s="83">
        <v>0</v>
      </c>
      <c r="I69" s="83">
        <v>753.38</v>
      </c>
      <c r="J69" s="13">
        <v>1863.75</v>
      </c>
      <c r="K69" s="13">
        <v>301.88</v>
      </c>
      <c r="L69" s="83">
        <v>798</v>
      </c>
      <c r="M69" s="13">
        <v>1861.13</v>
      </c>
      <c r="N69" s="13">
        <v>7886.25</v>
      </c>
      <c r="O69" s="13">
        <v>9437.6299999999992</v>
      </c>
      <c r="P69" s="13">
        <v>7913.88</v>
      </c>
      <c r="Q69" s="13">
        <f t="shared" si="0"/>
        <v>16812.370000000003</v>
      </c>
      <c r="R69"/>
      <c r="S69" s="53"/>
    </row>
    <row r="70" spans="1:19" s="54" customFormat="1" ht="15">
      <c r="A70" s="87">
        <v>54</v>
      </c>
      <c r="B70" s="83" t="s">
        <v>164</v>
      </c>
      <c r="C70" s="20" t="s">
        <v>38</v>
      </c>
      <c r="D70" s="83" t="s">
        <v>55</v>
      </c>
      <c r="E70" s="52" t="s">
        <v>72</v>
      </c>
      <c r="F70" s="139" t="s">
        <v>477</v>
      </c>
      <c r="G70" s="13">
        <v>31000</v>
      </c>
      <c r="H70" s="83">
        <v>0</v>
      </c>
      <c r="I70" s="83">
        <v>889.7</v>
      </c>
      <c r="J70" s="13">
        <v>2201</v>
      </c>
      <c r="K70" s="13">
        <v>356.5</v>
      </c>
      <c r="L70" s="83">
        <v>942.4</v>
      </c>
      <c r="M70" s="13">
        <v>2197.9</v>
      </c>
      <c r="N70" s="13">
        <v>22788.14</v>
      </c>
      <c r="O70" s="13">
        <v>24620.240000000002</v>
      </c>
      <c r="P70" s="13">
        <v>22878.57</v>
      </c>
      <c r="Q70" s="13">
        <f t="shared" si="0"/>
        <v>6379.7599999999984</v>
      </c>
      <c r="R70"/>
      <c r="S70" s="53"/>
    </row>
    <row r="71" spans="1:19" s="54" customFormat="1" ht="15">
      <c r="A71" s="87">
        <v>55</v>
      </c>
      <c r="B71" s="83" t="s">
        <v>165</v>
      </c>
      <c r="C71" s="20" t="s">
        <v>38</v>
      </c>
      <c r="D71" s="83" t="s">
        <v>48</v>
      </c>
      <c r="E71" s="52" t="s">
        <v>72</v>
      </c>
      <c r="F71" s="139" t="s">
        <v>477</v>
      </c>
      <c r="G71" s="13">
        <v>26250</v>
      </c>
      <c r="H71" s="83">
        <v>0</v>
      </c>
      <c r="I71" s="83">
        <v>753.38</v>
      </c>
      <c r="J71" s="13">
        <v>1863.75</v>
      </c>
      <c r="K71" s="13">
        <v>301.88</v>
      </c>
      <c r="L71" s="83">
        <v>798</v>
      </c>
      <c r="M71" s="13">
        <v>1861.13</v>
      </c>
      <c r="N71" s="13">
        <v>5143.79</v>
      </c>
      <c r="O71" s="13">
        <v>6695.17</v>
      </c>
      <c r="P71" s="13">
        <v>6535.17</v>
      </c>
      <c r="Q71" s="13">
        <f t="shared" si="0"/>
        <v>19554.830000000002</v>
      </c>
      <c r="R71"/>
      <c r="S71" s="53"/>
    </row>
    <row r="72" spans="1:19" s="54" customFormat="1" ht="15">
      <c r="A72" s="87">
        <v>56</v>
      </c>
      <c r="B72" s="83" t="s">
        <v>166</v>
      </c>
      <c r="C72" s="20" t="s">
        <v>38</v>
      </c>
      <c r="D72" s="83" t="s">
        <v>75</v>
      </c>
      <c r="E72" s="52" t="s">
        <v>72</v>
      </c>
      <c r="F72" s="139" t="s">
        <v>478</v>
      </c>
      <c r="G72" s="13">
        <v>19800</v>
      </c>
      <c r="H72" s="83">
        <v>0</v>
      </c>
      <c r="I72" s="83">
        <v>568.26</v>
      </c>
      <c r="J72" s="13">
        <v>1405.8</v>
      </c>
      <c r="K72" s="13">
        <v>227.7</v>
      </c>
      <c r="L72" s="83">
        <v>601.91999999999996</v>
      </c>
      <c r="M72" s="13">
        <v>1403.82</v>
      </c>
      <c r="N72" s="13">
        <v>6449.04</v>
      </c>
      <c r="O72" s="13">
        <v>7619.22</v>
      </c>
      <c r="P72" s="13">
        <v>11670.69</v>
      </c>
      <c r="Q72" s="13">
        <f t="shared" si="0"/>
        <v>12180.779999999999</v>
      </c>
      <c r="R72"/>
      <c r="S72" s="53"/>
    </row>
    <row r="73" spans="1:19" s="54" customFormat="1" ht="15">
      <c r="A73" s="87">
        <v>57</v>
      </c>
      <c r="B73" s="83" t="s">
        <v>168</v>
      </c>
      <c r="C73" s="20" t="s">
        <v>38</v>
      </c>
      <c r="D73" s="83" t="s">
        <v>48</v>
      </c>
      <c r="E73" s="52" t="s">
        <v>72</v>
      </c>
      <c r="F73" s="139" t="s">
        <v>478</v>
      </c>
      <c r="G73" s="13">
        <v>26250</v>
      </c>
      <c r="H73" s="83">
        <v>0</v>
      </c>
      <c r="I73" s="83">
        <v>753.38</v>
      </c>
      <c r="J73" s="13">
        <v>1863.75</v>
      </c>
      <c r="K73" s="13">
        <v>301.88</v>
      </c>
      <c r="L73" s="83">
        <v>798</v>
      </c>
      <c r="M73" s="13">
        <v>1861.13</v>
      </c>
      <c r="N73" s="13">
        <v>9025</v>
      </c>
      <c r="O73" s="13">
        <v>10576.38</v>
      </c>
      <c r="P73" s="13">
        <v>10576.38</v>
      </c>
      <c r="Q73" s="13">
        <f t="shared" si="0"/>
        <v>15673.62</v>
      </c>
      <c r="R73"/>
      <c r="S73" s="53"/>
    </row>
    <row r="74" spans="1:19" s="54" customFormat="1" ht="15">
      <c r="A74" s="87">
        <v>58</v>
      </c>
      <c r="B74" s="83" t="s">
        <v>169</v>
      </c>
      <c r="C74" s="20" t="s">
        <v>38</v>
      </c>
      <c r="D74" s="83" t="s">
        <v>75</v>
      </c>
      <c r="E74" s="52" t="s">
        <v>72</v>
      </c>
      <c r="F74" s="139" t="s">
        <v>478</v>
      </c>
      <c r="G74" s="13">
        <v>24150</v>
      </c>
      <c r="H74" s="83">
        <v>0</v>
      </c>
      <c r="I74" s="83">
        <v>693.11</v>
      </c>
      <c r="J74" s="13">
        <v>1714.65</v>
      </c>
      <c r="K74" s="13">
        <v>277.73</v>
      </c>
      <c r="L74" s="83">
        <v>734.16</v>
      </c>
      <c r="M74" s="13">
        <v>1712.24</v>
      </c>
      <c r="N74" s="13">
        <v>4025.85</v>
      </c>
      <c r="O74" s="13">
        <v>5453.12</v>
      </c>
      <c r="P74" s="13">
        <v>5453.12</v>
      </c>
      <c r="Q74" s="13">
        <f t="shared" si="0"/>
        <v>18696.88</v>
      </c>
      <c r="R74"/>
      <c r="S74" s="53"/>
    </row>
    <row r="75" spans="1:19" s="54" customFormat="1" ht="15">
      <c r="A75" s="87">
        <v>59</v>
      </c>
      <c r="B75" s="83" t="s">
        <v>170</v>
      </c>
      <c r="C75" s="20" t="s">
        <v>38</v>
      </c>
      <c r="D75" s="83" t="s">
        <v>48</v>
      </c>
      <c r="E75" s="52" t="s">
        <v>72</v>
      </c>
      <c r="F75" s="139" t="s">
        <v>478</v>
      </c>
      <c r="G75" s="13">
        <v>26250</v>
      </c>
      <c r="H75" s="83">
        <v>0</v>
      </c>
      <c r="I75" s="83">
        <v>753.38</v>
      </c>
      <c r="J75" s="13">
        <v>1863.75</v>
      </c>
      <c r="K75" s="13">
        <v>301.88</v>
      </c>
      <c r="L75" s="83">
        <v>798</v>
      </c>
      <c r="M75" s="13">
        <v>1861.13</v>
      </c>
      <c r="N75" s="13">
        <v>5351.4</v>
      </c>
      <c r="O75" s="13">
        <v>6902.78</v>
      </c>
      <c r="P75" s="13">
        <v>6742.78</v>
      </c>
      <c r="Q75" s="13">
        <f t="shared" si="0"/>
        <v>19347.22</v>
      </c>
      <c r="R75"/>
      <c r="S75" s="53"/>
    </row>
    <row r="76" spans="1:19" s="54" customFormat="1" ht="15">
      <c r="A76" s="87">
        <v>60</v>
      </c>
      <c r="B76" s="83" t="s">
        <v>171</v>
      </c>
      <c r="C76" s="20" t="s">
        <v>38</v>
      </c>
      <c r="D76" s="83" t="s">
        <v>48</v>
      </c>
      <c r="E76" s="52" t="s">
        <v>72</v>
      </c>
      <c r="F76" s="139" t="s">
        <v>477</v>
      </c>
      <c r="G76" s="13">
        <v>26250</v>
      </c>
      <c r="H76" s="83">
        <v>0</v>
      </c>
      <c r="I76" s="83">
        <v>753.38</v>
      </c>
      <c r="J76" s="13">
        <v>1863.75</v>
      </c>
      <c r="K76" s="13">
        <v>301.88</v>
      </c>
      <c r="L76" s="83">
        <v>798</v>
      </c>
      <c r="M76" s="13">
        <v>1861.13</v>
      </c>
      <c r="N76" s="13">
        <v>10064.84</v>
      </c>
      <c r="O76" s="13">
        <v>11616.22</v>
      </c>
      <c r="P76" s="13">
        <v>15532.96</v>
      </c>
      <c r="Q76" s="13">
        <f t="shared" si="0"/>
        <v>14633.78</v>
      </c>
      <c r="R76"/>
      <c r="S76" s="53"/>
    </row>
    <row r="77" spans="1:19" s="54" customFormat="1" ht="15">
      <c r="A77" s="87">
        <v>61</v>
      </c>
      <c r="B77" s="83" t="s">
        <v>172</v>
      </c>
      <c r="C77" s="20" t="s">
        <v>38</v>
      </c>
      <c r="D77" s="83" t="s">
        <v>75</v>
      </c>
      <c r="E77" s="52" t="s">
        <v>72</v>
      </c>
      <c r="F77" s="139" t="s">
        <v>477</v>
      </c>
      <c r="G77" s="13">
        <v>19800</v>
      </c>
      <c r="H77" s="83">
        <v>0</v>
      </c>
      <c r="I77" s="83">
        <v>568.26</v>
      </c>
      <c r="J77" s="13">
        <v>1405.8</v>
      </c>
      <c r="K77" s="13">
        <v>227.7</v>
      </c>
      <c r="L77" s="83">
        <v>601.91999999999996</v>
      </c>
      <c r="M77" s="13">
        <v>1403.82</v>
      </c>
      <c r="N77" s="13">
        <v>16353.92</v>
      </c>
      <c r="O77" s="13">
        <v>17524.099999999999</v>
      </c>
      <c r="P77" s="13">
        <v>18054.849999999999</v>
      </c>
      <c r="Q77" s="13">
        <f t="shared" si="0"/>
        <v>2275.9000000000015</v>
      </c>
      <c r="R77"/>
      <c r="S77" s="53"/>
    </row>
    <row r="78" spans="1:19" s="54" customFormat="1" ht="15">
      <c r="A78" s="87">
        <v>62</v>
      </c>
      <c r="B78" s="83" t="s">
        <v>173</v>
      </c>
      <c r="C78" s="20" t="s">
        <v>174</v>
      </c>
      <c r="D78" s="83" t="s">
        <v>75</v>
      </c>
      <c r="E78" s="52" t="s">
        <v>72</v>
      </c>
      <c r="F78" s="139" t="s">
        <v>477</v>
      </c>
      <c r="G78" s="13">
        <v>33000</v>
      </c>
      <c r="H78" s="83">
        <v>0</v>
      </c>
      <c r="I78" s="83">
        <v>947.1</v>
      </c>
      <c r="J78" s="13">
        <v>2343</v>
      </c>
      <c r="K78" s="13">
        <v>379.5</v>
      </c>
      <c r="L78" s="13">
        <v>1003.2</v>
      </c>
      <c r="M78" s="13">
        <v>2339.6999999999998</v>
      </c>
      <c r="N78" s="83">
        <v>650</v>
      </c>
      <c r="O78" s="13">
        <v>2600.3000000000002</v>
      </c>
      <c r="P78" s="13">
        <v>2600.3000000000002</v>
      </c>
      <c r="Q78" s="13">
        <f t="shared" si="0"/>
        <v>30399.7</v>
      </c>
      <c r="R78"/>
      <c r="S78" s="53"/>
    </row>
    <row r="79" spans="1:19" s="54" customFormat="1" ht="15">
      <c r="A79" s="87">
        <v>63</v>
      </c>
      <c r="B79" s="83" t="s">
        <v>175</v>
      </c>
      <c r="C79" s="20" t="s">
        <v>174</v>
      </c>
      <c r="D79" s="83" t="s">
        <v>105</v>
      </c>
      <c r="E79" s="52" t="s">
        <v>72</v>
      </c>
      <c r="F79" s="139" t="s">
        <v>477</v>
      </c>
      <c r="G79" s="13">
        <v>27825</v>
      </c>
      <c r="H79" s="83">
        <v>0</v>
      </c>
      <c r="I79" s="83">
        <v>798.58</v>
      </c>
      <c r="J79" s="13">
        <v>1975.58</v>
      </c>
      <c r="K79" s="13">
        <v>319.99</v>
      </c>
      <c r="L79" s="83">
        <v>845.88</v>
      </c>
      <c r="M79" s="13">
        <v>1972.79</v>
      </c>
      <c r="N79" s="13">
        <v>20534.79</v>
      </c>
      <c r="O79" s="13">
        <v>22179.25</v>
      </c>
      <c r="P79" s="13">
        <v>22019.25</v>
      </c>
      <c r="Q79" s="13">
        <f t="shared" si="0"/>
        <v>5645.75</v>
      </c>
      <c r="R79"/>
      <c r="S79" s="53"/>
    </row>
    <row r="80" spans="1:19" s="54" customFormat="1" ht="15">
      <c r="A80" s="87">
        <v>64</v>
      </c>
      <c r="B80" s="83" t="s">
        <v>177</v>
      </c>
      <c r="C80" s="20" t="s">
        <v>18</v>
      </c>
      <c r="D80" s="83" t="s">
        <v>36</v>
      </c>
      <c r="E80" s="52" t="s">
        <v>99</v>
      </c>
      <c r="F80" s="139" t="s">
        <v>477</v>
      </c>
      <c r="G80" s="13">
        <v>26250</v>
      </c>
      <c r="H80" s="83">
        <v>0</v>
      </c>
      <c r="I80" s="83">
        <v>753.38</v>
      </c>
      <c r="J80" s="13">
        <v>1863.75</v>
      </c>
      <c r="K80" s="13">
        <v>301.88</v>
      </c>
      <c r="L80" s="83">
        <v>798</v>
      </c>
      <c r="M80" s="13">
        <v>1861.13</v>
      </c>
      <c r="N80" s="13">
        <v>2666.67</v>
      </c>
      <c r="O80" s="13">
        <v>4218.05</v>
      </c>
      <c r="P80" s="13">
        <v>4218.05</v>
      </c>
      <c r="Q80" s="13">
        <f t="shared" ref="Q80:Q87" si="1">SUM(G80-O80)</f>
        <v>22031.95</v>
      </c>
      <c r="R80"/>
      <c r="S80" s="53"/>
    </row>
    <row r="81" spans="1:19" s="54" customFormat="1" ht="15">
      <c r="A81" s="87">
        <v>65</v>
      </c>
      <c r="B81" s="83" t="s">
        <v>178</v>
      </c>
      <c r="C81" s="20" t="s">
        <v>18</v>
      </c>
      <c r="D81" s="83" t="s">
        <v>36</v>
      </c>
      <c r="E81" s="52" t="s">
        <v>99</v>
      </c>
      <c r="F81" s="139" t="s">
        <v>478</v>
      </c>
      <c r="G81" s="13">
        <v>26250</v>
      </c>
      <c r="H81" s="83">
        <v>0</v>
      </c>
      <c r="I81" s="83">
        <v>753.38</v>
      </c>
      <c r="J81" s="13">
        <v>1863.75</v>
      </c>
      <c r="K81" s="13">
        <v>301.88</v>
      </c>
      <c r="L81" s="83">
        <v>798</v>
      </c>
      <c r="M81" s="13">
        <v>1861.13</v>
      </c>
      <c r="N81" s="83">
        <v>25</v>
      </c>
      <c r="O81" s="13">
        <v>1576.38</v>
      </c>
      <c r="P81" s="13">
        <v>1576.38</v>
      </c>
      <c r="Q81" s="13">
        <f t="shared" si="1"/>
        <v>24673.62</v>
      </c>
      <c r="R81"/>
      <c r="S81" s="53"/>
    </row>
    <row r="82" spans="1:19" s="54" customFormat="1" ht="15">
      <c r="A82" s="87">
        <v>66</v>
      </c>
      <c r="B82" s="83" t="s">
        <v>180</v>
      </c>
      <c r="C82" s="20" t="s">
        <v>18</v>
      </c>
      <c r="D82" s="83" t="s">
        <v>36</v>
      </c>
      <c r="E82" s="52" t="s">
        <v>99</v>
      </c>
      <c r="F82" s="139" t="s">
        <v>477</v>
      </c>
      <c r="G82" s="13">
        <v>26250</v>
      </c>
      <c r="H82" s="83">
        <v>0</v>
      </c>
      <c r="I82" s="83">
        <v>753.38</v>
      </c>
      <c r="J82" s="13">
        <v>1863.75</v>
      </c>
      <c r="K82" s="13">
        <v>301.88</v>
      </c>
      <c r="L82" s="83">
        <v>798</v>
      </c>
      <c r="M82" s="13">
        <v>1861.13</v>
      </c>
      <c r="N82" s="13">
        <v>5590</v>
      </c>
      <c r="O82" s="13">
        <v>7141.38</v>
      </c>
      <c r="P82" s="13">
        <v>5601.38</v>
      </c>
      <c r="Q82" s="13">
        <f t="shared" si="1"/>
        <v>19108.62</v>
      </c>
      <c r="R82"/>
      <c r="S82" s="53"/>
    </row>
    <row r="83" spans="1:19" s="54" customFormat="1" ht="15">
      <c r="A83" s="87">
        <v>67</v>
      </c>
      <c r="B83" s="83" t="s">
        <v>181</v>
      </c>
      <c r="C83" s="20" t="s">
        <v>18</v>
      </c>
      <c r="D83" s="83" t="s">
        <v>36</v>
      </c>
      <c r="E83" s="52" t="s">
        <v>99</v>
      </c>
      <c r="F83" s="139" t="s">
        <v>477</v>
      </c>
      <c r="G83" s="13">
        <v>26250</v>
      </c>
      <c r="H83" s="83">
        <v>0</v>
      </c>
      <c r="I83" s="83">
        <v>753.38</v>
      </c>
      <c r="J83" s="13">
        <v>1863.75</v>
      </c>
      <c r="K83" s="13">
        <v>301.88</v>
      </c>
      <c r="L83" s="83">
        <v>798</v>
      </c>
      <c r="M83" s="13">
        <v>1861.13</v>
      </c>
      <c r="N83" s="13">
        <v>6006</v>
      </c>
      <c r="O83" s="13">
        <v>7557.38</v>
      </c>
      <c r="P83" s="13">
        <v>7557.38</v>
      </c>
      <c r="Q83" s="13">
        <f t="shared" si="1"/>
        <v>18692.62</v>
      </c>
      <c r="R83"/>
      <c r="S83" s="53"/>
    </row>
    <row r="84" spans="1:19" s="54" customFormat="1" ht="15">
      <c r="A84" s="87">
        <v>68</v>
      </c>
      <c r="B84" s="83" t="s">
        <v>476</v>
      </c>
      <c r="C84" s="20" t="s">
        <v>18</v>
      </c>
      <c r="D84" s="83" t="s">
        <v>75</v>
      </c>
      <c r="E84" s="52" t="s">
        <v>99</v>
      </c>
      <c r="F84" s="139" t="s">
        <v>478</v>
      </c>
      <c r="G84" s="13">
        <v>26250</v>
      </c>
      <c r="H84" s="83">
        <v>0</v>
      </c>
      <c r="I84" s="83">
        <v>753.38</v>
      </c>
      <c r="J84" s="13">
        <v>1863.75</v>
      </c>
      <c r="K84" s="13">
        <v>301.88</v>
      </c>
      <c r="L84" s="83">
        <v>798</v>
      </c>
      <c r="M84" s="13">
        <v>1861.13</v>
      </c>
      <c r="N84" s="13">
        <v>10728</v>
      </c>
      <c r="O84" s="13">
        <v>12279.38</v>
      </c>
      <c r="P84" s="13">
        <v>17279.38</v>
      </c>
      <c r="Q84" s="13">
        <f t="shared" si="1"/>
        <v>13970.62</v>
      </c>
      <c r="R84"/>
      <c r="S84" s="53"/>
    </row>
    <row r="85" spans="1:19" s="54" customFormat="1" ht="15.75" customHeight="1">
      <c r="A85" s="87">
        <v>69</v>
      </c>
      <c r="B85" s="83" t="s">
        <v>182</v>
      </c>
      <c r="C85" s="55" t="s">
        <v>18</v>
      </c>
      <c r="D85" s="83" t="s">
        <v>36</v>
      </c>
      <c r="E85" s="52" t="s">
        <v>99</v>
      </c>
      <c r="F85" s="139" t="s">
        <v>478</v>
      </c>
      <c r="G85" s="13">
        <v>26250</v>
      </c>
      <c r="H85" s="83">
        <v>0</v>
      </c>
      <c r="I85" s="83">
        <v>753.38</v>
      </c>
      <c r="J85" s="13">
        <v>1863.75</v>
      </c>
      <c r="K85" s="13">
        <v>301.88</v>
      </c>
      <c r="L85" s="83">
        <v>798</v>
      </c>
      <c r="M85" s="13">
        <v>1861.13</v>
      </c>
      <c r="N85" s="13">
        <v>16633.16</v>
      </c>
      <c r="O85" s="13">
        <v>18184.54</v>
      </c>
      <c r="P85" s="13">
        <v>14551.21</v>
      </c>
      <c r="Q85" s="13">
        <f t="shared" si="1"/>
        <v>8065.4599999999991</v>
      </c>
      <c r="R85"/>
      <c r="S85" s="53"/>
    </row>
    <row r="86" spans="1:19" s="54" customFormat="1" ht="15">
      <c r="A86" s="87">
        <v>70</v>
      </c>
      <c r="B86" s="83" t="s">
        <v>186</v>
      </c>
      <c r="C86" s="20" t="s">
        <v>18</v>
      </c>
      <c r="D86" s="83" t="s">
        <v>48</v>
      </c>
      <c r="E86" s="52" t="s">
        <v>99</v>
      </c>
      <c r="F86" s="139" t="s">
        <v>477</v>
      </c>
      <c r="G86" s="13">
        <v>26250</v>
      </c>
      <c r="H86" s="83">
        <v>0</v>
      </c>
      <c r="I86" s="83">
        <v>753.38</v>
      </c>
      <c r="J86" s="13">
        <v>1863.75</v>
      </c>
      <c r="K86" s="13">
        <v>301.88</v>
      </c>
      <c r="L86" s="83">
        <v>798</v>
      </c>
      <c r="M86" s="13">
        <v>1861.13</v>
      </c>
      <c r="N86" s="13">
        <v>4638.7</v>
      </c>
      <c r="O86" s="13">
        <v>6190.08</v>
      </c>
      <c r="P86" s="13">
        <v>18070.330000000002</v>
      </c>
      <c r="Q86" s="13">
        <f t="shared" si="1"/>
        <v>20059.919999999998</v>
      </c>
      <c r="R86"/>
      <c r="S86" s="53"/>
    </row>
    <row r="87" spans="1:19" s="54" customFormat="1" ht="15">
      <c r="A87" s="87">
        <v>71</v>
      </c>
      <c r="B87" s="83" t="s">
        <v>188</v>
      </c>
      <c r="C87" s="20" t="s">
        <v>18</v>
      </c>
      <c r="D87" s="83" t="s">
        <v>48</v>
      </c>
      <c r="E87" s="52" t="s">
        <v>99</v>
      </c>
      <c r="F87" s="139" t="s">
        <v>478</v>
      </c>
      <c r="G87" s="13">
        <v>26250</v>
      </c>
      <c r="H87" s="83">
        <v>0</v>
      </c>
      <c r="I87" s="83">
        <v>753.38</v>
      </c>
      <c r="J87" s="13">
        <v>1863.75</v>
      </c>
      <c r="K87" s="13">
        <v>301.88</v>
      </c>
      <c r="L87" s="83">
        <v>798</v>
      </c>
      <c r="M87" s="13">
        <v>1861.13</v>
      </c>
      <c r="N87" s="13">
        <v>3533.96</v>
      </c>
      <c r="O87" s="13">
        <v>5085.34</v>
      </c>
      <c r="P87" s="13">
        <v>5085.34</v>
      </c>
      <c r="Q87" s="13">
        <f t="shared" si="1"/>
        <v>21164.66</v>
      </c>
      <c r="R87"/>
      <c r="S87" s="53"/>
    </row>
    <row r="88" spans="1:19" s="54" customFormat="1" ht="15">
      <c r="A88" s="87">
        <v>72</v>
      </c>
      <c r="B88" s="83" t="s">
        <v>176</v>
      </c>
      <c r="C88" s="20" t="s">
        <v>18</v>
      </c>
      <c r="D88" s="83" t="s">
        <v>48</v>
      </c>
      <c r="E88" s="52" t="s">
        <v>72</v>
      </c>
      <c r="F88" s="139" t="s">
        <v>478</v>
      </c>
      <c r="G88" s="13">
        <v>26250</v>
      </c>
      <c r="H88" s="83">
        <v>0</v>
      </c>
      <c r="I88" s="83">
        <v>753.38</v>
      </c>
      <c r="J88" s="13">
        <v>1863.75</v>
      </c>
      <c r="K88" s="13">
        <v>301.88</v>
      </c>
      <c r="L88" s="83">
        <v>798</v>
      </c>
      <c r="M88" s="13">
        <v>1861.13</v>
      </c>
      <c r="N88" s="13">
        <v>4725.0600000000004</v>
      </c>
      <c r="O88" s="13">
        <v>6276.44</v>
      </c>
      <c r="P88" s="13">
        <v>6276.44</v>
      </c>
      <c r="Q88" s="13">
        <f t="shared" si="0"/>
        <v>19973.560000000001</v>
      </c>
      <c r="R88"/>
      <c r="S88" s="53"/>
    </row>
    <row r="89" spans="1:19" s="54" customFormat="1" ht="15">
      <c r="A89" s="87">
        <v>73</v>
      </c>
      <c r="B89" s="83" t="s">
        <v>179</v>
      </c>
      <c r="C89" s="20" t="s">
        <v>18</v>
      </c>
      <c r="D89" s="83" t="s">
        <v>458</v>
      </c>
      <c r="E89" s="52" t="s">
        <v>72</v>
      </c>
      <c r="F89" s="139" t="s">
        <v>478</v>
      </c>
      <c r="G89" s="13">
        <v>31000</v>
      </c>
      <c r="H89" s="83">
        <v>0</v>
      </c>
      <c r="I89" s="83">
        <v>889.7</v>
      </c>
      <c r="J89" s="13">
        <v>2201</v>
      </c>
      <c r="K89" s="13">
        <v>356.5</v>
      </c>
      <c r="L89" s="83">
        <v>942.4</v>
      </c>
      <c r="M89" s="13">
        <v>2197.9</v>
      </c>
      <c r="N89" s="13">
        <v>15993.52</v>
      </c>
      <c r="O89" s="13">
        <v>17825.62</v>
      </c>
      <c r="P89" s="13">
        <v>17874.099999999999</v>
      </c>
      <c r="Q89" s="13">
        <f t="shared" ref="Q89:Q144" si="2">SUM(G89-O89)</f>
        <v>13174.380000000001</v>
      </c>
      <c r="R89"/>
      <c r="S89" s="53"/>
    </row>
    <row r="90" spans="1:19" s="54" customFormat="1" ht="15">
      <c r="A90" s="87">
        <v>74</v>
      </c>
      <c r="B90" s="83" t="s">
        <v>183</v>
      </c>
      <c r="C90" s="20" t="s">
        <v>18</v>
      </c>
      <c r="D90" s="83" t="s">
        <v>103</v>
      </c>
      <c r="E90" s="52" t="s">
        <v>72</v>
      </c>
      <c r="F90" s="139" t="s">
        <v>477</v>
      </c>
      <c r="G90" s="13">
        <v>24150</v>
      </c>
      <c r="H90" s="83">
        <v>0</v>
      </c>
      <c r="I90" s="83">
        <v>693.11</v>
      </c>
      <c r="J90" s="13">
        <v>1714.65</v>
      </c>
      <c r="K90" s="13">
        <v>277.73</v>
      </c>
      <c r="L90" s="83">
        <v>734.16</v>
      </c>
      <c r="M90" s="13">
        <v>1712.24</v>
      </c>
      <c r="N90" s="13">
        <v>4035</v>
      </c>
      <c r="O90" s="13">
        <v>5462.27</v>
      </c>
      <c r="P90" s="13">
        <v>5462.27</v>
      </c>
      <c r="Q90" s="13">
        <f t="shared" si="2"/>
        <v>18687.73</v>
      </c>
      <c r="R90"/>
      <c r="S90" s="53"/>
    </row>
    <row r="91" spans="1:19" s="54" customFormat="1" ht="15">
      <c r="A91" s="87">
        <v>75</v>
      </c>
      <c r="B91" s="83" t="s">
        <v>184</v>
      </c>
      <c r="C91" s="20" t="s">
        <v>18</v>
      </c>
      <c r="D91" s="83" t="s">
        <v>55</v>
      </c>
      <c r="E91" s="52" t="s">
        <v>72</v>
      </c>
      <c r="F91" s="139" t="s">
        <v>477</v>
      </c>
      <c r="G91" s="13">
        <v>31000</v>
      </c>
      <c r="H91" s="83">
        <v>0</v>
      </c>
      <c r="I91" s="83">
        <v>889.7</v>
      </c>
      <c r="J91" s="13">
        <v>2201</v>
      </c>
      <c r="K91" s="13">
        <v>356.5</v>
      </c>
      <c r="L91" s="83">
        <v>942.4</v>
      </c>
      <c r="M91" s="13">
        <v>2197.9</v>
      </c>
      <c r="N91" s="13">
        <v>2050</v>
      </c>
      <c r="O91" s="13">
        <v>3882.1</v>
      </c>
      <c r="P91" s="13">
        <v>7857.1</v>
      </c>
      <c r="Q91" s="13">
        <f t="shared" si="2"/>
        <v>27117.9</v>
      </c>
      <c r="R91"/>
      <c r="S91" s="53"/>
    </row>
    <row r="92" spans="1:19" s="54" customFormat="1" ht="15">
      <c r="A92" s="87">
        <v>76</v>
      </c>
      <c r="B92" s="83" t="s">
        <v>185</v>
      </c>
      <c r="C92" s="20" t="s">
        <v>18</v>
      </c>
      <c r="D92" s="83" t="s">
        <v>464</v>
      </c>
      <c r="E92" s="52" t="s">
        <v>72</v>
      </c>
      <c r="F92" s="139" t="s">
        <v>477</v>
      </c>
      <c r="G92" s="13">
        <v>83000</v>
      </c>
      <c r="H92" s="13">
        <v>8106.54</v>
      </c>
      <c r="I92" s="13">
        <v>2382.1</v>
      </c>
      <c r="J92" s="13">
        <v>5893</v>
      </c>
      <c r="K92" s="13">
        <v>620.16999999999996</v>
      </c>
      <c r="L92" s="13">
        <v>2523.1999999999998</v>
      </c>
      <c r="M92" s="13">
        <v>5884.7</v>
      </c>
      <c r="N92" s="13">
        <v>31390.29</v>
      </c>
      <c r="O92" s="13">
        <v>44402.13</v>
      </c>
      <c r="P92" s="13">
        <v>44402.13</v>
      </c>
      <c r="Q92" s="13">
        <f t="shared" si="2"/>
        <v>38597.870000000003</v>
      </c>
      <c r="R92"/>
      <c r="S92" s="53"/>
    </row>
    <row r="93" spans="1:19" s="54" customFormat="1" ht="15">
      <c r="A93" s="87">
        <v>77</v>
      </c>
      <c r="B93" s="83" t="s">
        <v>187</v>
      </c>
      <c r="C93" s="20" t="s">
        <v>18</v>
      </c>
      <c r="D93" s="83" t="s">
        <v>465</v>
      </c>
      <c r="E93" s="52" t="s">
        <v>72</v>
      </c>
      <c r="F93" s="139" t="s">
        <v>477</v>
      </c>
      <c r="G93" s="13">
        <v>55000</v>
      </c>
      <c r="H93" s="13">
        <v>2559.6799999999998</v>
      </c>
      <c r="I93" s="13">
        <v>1578.5</v>
      </c>
      <c r="J93" s="13">
        <v>3905</v>
      </c>
      <c r="K93" s="13">
        <v>620.16999999999996</v>
      </c>
      <c r="L93" s="13">
        <v>1672</v>
      </c>
      <c r="M93" s="13">
        <v>3899.5</v>
      </c>
      <c r="N93" s="13">
        <v>15314.13</v>
      </c>
      <c r="O93" s="13">
        <v>21124.31</v>
      </c>
      <c r="P93" s="13">
        <v>21124.31</v>
      </c>
      <c r="Q93" s="13">
        <f t="shared" si="2"/>
        <v>33875.69</v>
      </c>
      <c r="R93"/>
      <c r="S93" s="53"/>
    </row>
    <row r="94" spans="1:19" s="54" customFormat="1" ht="15">
      <c r="A94" s="87">
        <v>78</v>
      </c>
      <c r="B94" s="83" t="s">
        <v>202</v>
      </c>
      <c r="C94" s="20" t="s">
        <v>190</v>
      </c>
      <c r="D94" s="83" t="s">
        <v>203</v>
      </c>
      <c r="E94" s="52" t="s">
        <v>191</v>
      </c>
      <c r="F94" s="139" t="s">
        <v>478</v>
      </c>
      <c r="G94" s="13">
        <v>195000</v>
      </c>
      <c r="H94" s="13">
        <v>30550.77</v>
      </c>
      <c r="I94" s="13">
        <v>5596.5</v>
      </c>
      <c r="J94" s="13">
        <v>13845</v>
      </c>
      <c r="K94" s="13">
        <v>620.16999999999996</v>
      </c>
      <c r="L94" s="13">
        <v>4742.3999999999996</v>
      </c>
      <c r="M94" s="13">
        <v>9558.74</v>
      </c>
      <c r="N94" s="13">
        <v>16914.5</v>
      </c>
      <c r="O94" s="13">
        <v>57804.17</v>
      </c>
      <c r="P94" s="13">
        <v>57804.17</v>
      </c>
      <c r="Q94" s="13">
        <f>SUM(G94-O94)</f>
        <v>137195.83000000002</v>
      </c>
      <c r="R94"/>
      <c r="S94" s="53"/>
    </row>
    <row r="95" spans="1:19" s="54" customFormat="1" ht="15">
      <c r="A95" s="87">
        <v>79</v>
      </c>
      <c r="B95" s="83" t="s">
        <v>192</v>
      </c>
      <c r="C95" s="20" t="s">
        <v>190</v>
      </c>
      <c r="D95" s="83" t="s">
        <v>193</v>
      </c>
      <c r="E95" s="52" t="s">
        <v>191</v>
      </c>
      <c r="F95" s="139" t="s">
        <v>478</v>
      </c>
      <c r="G95" s="13">
        <v>140000</v>
      </c>
      <c r="H95" s="13">
        <v>20324.25</v>
      </c>
      <c r="I95" s="13">
        <v>4018</v>
      </c>
      <c r="J95" s="13">
        <v>9940</v>
      </c>
      <c r="K95" s="13">
        <v>620.16999999999996</v>
      </c>
      <c r="L95" s="13">
        <v>4256</v>
      </c>
      <c r="M95" s="13">
        <v>9558.74</v>
      </c>
      <c r="N95" s="13">
        <v>22288.84</v>
      </c>
      <c r="O95" s="13">
        <v>50727.09</v>
      </c>
      <c r="P95" s="13">
        <v>50247.09</v>
      </c>
      <c r="Q95" s="13">
        <f>SUM(G95-O95)</f>
        <v>89272.91</v>
      </c>
      <c r="R95"/>
      <c r="S95" s="53"/>
    </row>
    <row r="96" spans="1:19" s="54" customFormat="1" ht="15">
      <c r="A96" s="87">
        <v>80</v>
      </c>
      <c r="B96" s="83" t="s">
        <v>200</v>
      </c>
      <c r="C96" s="20" t="s">
        <v>190</v>
      </c>
      <c r="D96" s="83" t="s">
        <v>201</v>
      </c>
      <c r="E96" s="52" t="s">
        <v>99</v>
      </c>
      <c r="F96" s="139" t="s">
        <v>477</v>
      </c>
      <c r="G96" s="13">
        <v>83000</v>
      </c>
      <c r="H96" s="13">
        <v>7511.48</v>
      </c>
      <c r="I96" s="13">
        <v>2382.1</v>
      </c>
      <c r="J96" s="13">
        <v>5893</v>
      </c>
      <c r="K96" s="13">
        <v>620.16999999999996</v>
      </c>
      <c r="L96" s="13">
        <v>2523.1999999999998</v>
      </c>
      <c r="M96" s="13">
        <v>5884.7</v>
      </c>
      <c r="N96" s="13">
        <v>3850.24</v>
      </c>
      <c r="O96" s="13">
        <v>16187.02</v>
      </c>
      <c r="P96" s="13">
        <v>15947.02</v>
      </c>
      <c r="Q96" s="13">
        <f>SUM(G96-O96)</f>
        <v>66812.98</v>
      </c>
      <c r="R96"/>
      <c r="S96" s="53"/>
    </row>
    <row r="97" spans="1:19" s="54" customFormat="1" ht="15">
      <c r="A97" s="87">
        <v>81</v>
      </c>
      <c r="B97" s="83" t="s">
        <v>198</v>
      </c>
      <c r="C97" s="20" t="s">
        <v>190</v>
      </c>
      <c r="D97" s="83" t="s">
        <v>103</v>
      </c>
      <c r="E97" s="52" t="s">
        <v>99</v>
      </c>
      <c r="F97" s="139" t="s">
        <v>477</v>
      </c>
      <c r="G97" s="13">
        <v>41000</v>
      </c>
      <c r="H97" s="83">
        <v>583.79</v>
      </c>
      <c r="I97" s="13">
        <v>1176.7</v>
      </c>
      <c r="J97" s="13">
        <v>2911</v>
      </c>
      <c r="K97" s="13">
        <v>471.5</v>
      </c>
      <c r="L97" s="13">
        <v>1246.4000000000001</v>
      </c>
      <c r="M97" s="13">
        <v>2906.9</v>
      </c>
      <c r="N97" s="13">
        <v>4106.25</v>
      </c>
      <c r="O97" s="13">
        <v>7113.14</v>
      </c>
      <c r="P97" s="13">
        <v>7113.14</v>
      </c>
      <c r="Q97" s="13">
        <f>SUM(G97-O97)</f>
        <v>33886.86</v>
      </c>
      <c r="R97"/>
      <c r="S97" s="53"/>
    </row>
    <row r="98" spans="1:19" s="54" customFormat="1" ht="15">
      <c r="A98" s="87">
        <v>82</v>
      </c>
      <c r="B98" s="83" t="s">
        <v>189</v>
      </c>
      <c r="C98" s="20" t="s">
        <v>190</v>
      </c>
      <c r="D98" s="83" t="s">
        <v>103</v>
      </c>
      <c r="E98" s="52" t="s">
        <v>72</v>
      </c>
      <c r="F98" s="139" t="s">
        <v>477</v>
      </c>
      <c r="G98" s="13">
        <v>31500</v>
      </c>
      <c r="H98" s="83">
        <v>0</v>
      </c>
      <c r="I98" s="83">
        <v>904.05</v>
      </c>
      <c r="J98" s="13">
        <v>2236.5</v>
      </c>
      <c r="K98" s="13">
        <v>362.25</v>
      </c>
      <c r="L98" s="83">
        <v>957.6</v>
      </c>
      <c r="M98" s="13">
        <v>2233.35</v>
      </c>
      <c r="N98" s="13">
        <v>6207.14</v>
      </c>
      <c r="O98" s="13">
        <v>8068.79</v>
      </c>
      <c r="P98" s="13">
        <v>8068.79</v>
      </c>
      <c r="Q98" s="13">
        <f t="shared" si="2"/>
        <v>23431.21</v>
      </c>
      <c r="R98"/>
      <c r="S98" s="53"/>
    </row>
    <row r="99" spans="1:19" s="54" customFormat="1" ht="15">
      <c r="A99" s="87">
        <v>83</v>
      </c>
      <c r="B99" s="83" t="s">
        <v>194</v>
      </c>
      <c r="C99" s="20" t="s">
        <v>190</v>
      </c>
      <c r="D99" s="83" t="s">
        <v>195</v>
      </c>
      <c r="E99" s="52" t="s">
        <v>72</v>
      </c>
      <c r="F99" s="139" t="s">
        <v>478</v>
      </c>
      <c r="G99" s="13">
        <v>51000</v>
      </c>
      <c r="H99" s="13">
        <v>1995.14</v>
      </c>
      <c r="I99" s="13">
        <v>1463.7</v>
      </c>
      <c r="J99" s="13">
        <v>3621</v>
      </c>
      <c r="K99" s="13">
        <v>586.5</v>
      </c>
      <c r="L99" s="13">
        <v>1550.4</v>
      </c>
      <c r="M99" s="13">
        <v>3615.9</v>
      </c>
      <c r="N99" s="83">
        <v>25</v>
      </c>
      <c r="O99" s="13">
        <v>5034.24</v>
      </c>
      <c r="P99" s="13">
        <v>5034.24</v>
      </c>
      <c r="Q99" s="13">
        <f t="shared" si="2"/>
        <v>45965.760000000002</v>
      </c>
      <c r="R99"/>
      <c r="S99" s="53"/>
    </row>
    <row r="100" spans="1:19" s="54" customFormat="1" ht="15">
      <c r="A100" s="87">
        <v>84</v>
      </c>
      <c r="B100" s="83" t="s">
        <v>196</v>
      </c>
      <c r="C100" s="20" t="s">
        <v>190</v>
      </c>
      <c r="D100" s="83" t="s">
        <v>197</v>
      </c>
      <c r="E100" s="52" t="s">
        <v>72</v>
      </c>
      <c r="F100" s="139" t="s">
        <v>478</v>
      </c>
      <c r="G100" s="13">
        <v>85000</v>
      </c>
      <c r="H100" s="13">
        <v>8576.99</v>
      </c>
      <c r="I100" s="13">
        <v>2439.5</v>
      </c>
      <c r="J100" s="13">
        <v>6035</v>
      </c>
      <c r="K100" s="83">
        <v>620.16999999999996</v>
      </c>
      <c r="L100" s="13">
        <v>2584</v>
      </c>
      <c r="M100" s="13">
        <v>6026.5</v>
      </c>
      <c r="N100" s="83">
        <v>25</v>
      </c>
      <c r="O100" s="13">
        <v>13625.49</v>
      </c>
      <c r="P100" s="13">
        <v>13625.49</v>
      </c>
      <c r="Q100" s="13">
        <f t="shared" si="2"/>
        <v>71374.509999999995</v>
      </c>
      <c r="R100"/>
      <c r="S100" s="53"/>
    </row>
    <row r="101" spans="1:19" s="54" customFormat="1" ht="15">
      <c r="A101" s="87">
        <v>85</v>
      </c>
      <c r="B101" s="83" t="s">
        <v>199</v>
      </c>
      <c r="C101" s="20" t="s">
        <v>190</v>
      </c>
      <c r="D101" s="83" t="s">
        <v>466</v>
      </c>
      <c r="E101" s="52" t="s">
        <v>72</v>
      </c>
      <c r="F101" s="139" t="s">
        <v>477</v>
      </c>
      <c r="G101" s="13">
        <v>55000</v>
      </c>
      <c r="H101" s="13">
        <v>2559.6799999999998</v>
      </c>
      <c r="I101" s="13">
        <v>1578.5</v>
      </c>
      <c r="J101" s="13">
        <v>3905</v>
      </c>
      <c r="K101" s="13">
        <v>620.16999999999996</v>
      </c>
      <c r="L101" s="13">
        <v>1672</v>
      </c>
      <c r="M101" s="13">
        <v>3899.5</v>
      </c>
      <c r="N101" s="83">
        <v>25</v>
      </c>
      <c r="O101" s="13">
        <v>5835.18</v>
      </c>
      <c r="P101" s="13">
        <v>5835.18</v>
      </c>
      <c r="Q101" s="13">
        <f t="shared" si="2"/>
        <v>49164.82</v>
      </c>
      <c r="R101"/>
      <c r="S101" s="53"/>
    </row>
    <row r="102" spans="1:19" s="54" customFormat="1" ht="15">
      <c r="A102" s="87">
        <v>86</v>
      </c>
      <c r="B102" s="83" t="s">
        <v>204</v>
      </c>
      <c r="C102" s="20" t="s">
        <v>40</v>
      </c>
      <c r="D102" s="83" t="s">
        <v>467</v>
      </c>
      <c r="E102" s="52" t="s">
        <v>99</v>
      </c>
      <c r="F102" s="139" t="s">
        <v>477</v>
      </c>
      <c r="G102" s="13">
        <v>27825</v>
      </c>
      <c r="H102" s="83">
        <v>0</v>
      </c>
      <c r="I102" s="83">
        <v>798.58</v>
      </c>
      <c r="J102" s="13">
        <v>1975.58</v>
      </c>
      <c r="K102" s="13">
        <v>319.99</v>
      </c>
      <c r="L102" s="83">
        <v>845.88</v>
      </c>
      <c r="M102" s="13">
        <v>1972.79</v>
      </c>
      <c r="N102" s="13">
        <v>24260.57</v>
      </c>
      <c r="O102" s="13">
        <v>25905.03</v>
      </c>
      <c r="P102" s="13">
        <v>25905.03</v>
      </c>
      <c r="Q102" s="13">
        <f t="shared" si="2"/>
        <v>1919.9700000000012</v>
      </c>
      <c r="R102"/>
      <c r="S102" s="53"/>
    </row>
    <row r="103" spans="1:19" s="54" customFormat="1" ht="15">
      <c r="A103" s="87">
        <v>87</v>
      </c>
      <c r="B103" s="83" t="s">
        <v>208</v>
      </c>
      <c r="C103" s="20" t="s">
        <v>40</v>
      </c>
      <c r="D103" s="83" t="s">
        <v>458</v>
      </c>
      <c r="E103" s="52" t="s">
        <v>99</v>
      </c>
      <c r="F103" s="139" t="s">
        <v>478</v>
      </c>
      <c r="G103" s="13">
        <v>39500</v>
      </c>
      <c r="H103" s="83">
        <v>372.08</v>
      </c>
      <c r="I103" s="13">
        <v>1133.6500000000001</v>
      </c>
      <c r="J103" s="13">
        <v>2804.5</v>
      </c>
      <c r="K103" s="13">
        <v>454.25</v>
      </c>
      <c r="L103" s="13">
        <v>1200.8</v>
      </c>
      <c r="M103" s="13">
        <v>2800.55</v>
      </c>
      <c r="N103" s="13">
        <v>7654.27</v>
      </c>
      <c r="O103" s="13">
        <v>10360.799999999999</v>
      </c>
      <c r="P103" s="13">
        <v>10360.799999999999</v>
      </c>
      <c r="Q103" s="13">
        <f>SUM(G103-O103)</f>
        <v>29139.200000000001</v>
      </c>
      <c r="R103"/>
      <c r="S103" s="53"/>
    </row>
    <row r="104" spans="1:19" s="54" customFormat="1" ht="15">
      <c r="A104" s="87">
        <v>88</v>
      </c>
      <c r="B104" s="83" t="s">
        <v>218</v>
      </c>
      <c r="C104" s="20" t="s">
        <v>40</v>
      </c>
      <c r="D104" s="83" t="s">
        <v>55</v>
      </c>
      <c r="E104" s="52" t="s">
        <v>99</v>
      </c>
      <c r="F104" s="139" t="s">
        <v>477</v>
      </c>
      <c r="G104" s="13">
        <v>33000</v>
      </c>
      <c r="H104" s="83">
        <v>0</v>
      </c>
      <c r="I104" s="83">
        <v>947.1</v>
      </c>
      <c r="J104" s="13">
        <v>2343</v>
      </c>
      <c r="K104" s="13">
        <v>379.5</v>
      </c>
      <c r="L104" s="13">
        <v>1003.2</v>
      </c>
      <c r="M104" s="13">
        <v>2339.6999999999998</v>
      </c>
      <c r="N104" s="83">
        <v>125</v>
      </c>
      <c r="O104" s="13">
        <v>2075.3000000000002</v>
      </c>
      <c r="P104" s="13">
        <v>2075.3000000000002</v>
      </c>
      <c r="Q104" s="13">
        <f>SUM(G104-O104)</f>
        <v>30924.7</v>
      </c>
      <c r="R104"/>
      <c r="S104" s="53"/>
    </row>
    <row r="105" spans="1:19" s="54" customFormat="1" ht="15">
      <c r="A105" s="87">
        <v>89</v>
      </c>
      <c r="B105" s="83" t="s">
        <v>219</v>
      </c>
      <c r="C105" s="20" t="s">
        <v>40</v>
      </c>
      <c r="D105" s="83" t="s">
        <v>55</v>
      </c>
      <c r="E105" s="52" t="s">
        <v>99</v>
      </c>
      <c r="F105" s="139" t="s">
        <v>477</v>
      </c>
      <c r="G105" s="13">
        <v>27825</v>
      </c>
      <c r="H105" s="83">
        <v>0</v>
      </c>
      <c r="I105" s="83">
        <v>798.58</v>
      </c>
      <c r="J105" s="13">
        <v>1975.58</v>
      </c>
      <c r="K105" s="13">
        <v>319.99</v>
      </c>
      <c r="L105" s="83">
        <v>845.88</v>
      </c>
      <c r="M105" s="13">
        <v>1972.79</v>
      </c>
      <c r="N105" s="13">
        <v>2825.24</v>
      </c>
      <c r="O105" s="13">
        <v>4469.7</v>
      </c>
      <c r="P105" s="13">
        <v>20270.240000000002</v>
      </c>
      <c r="Q105" s="13">
        <f>SUM(G105-O105)</f>
        <v>23355.3</v>
      </c>
      <c r="R105"/>
      <c r="S105" s="53"/>
    </row>
    <row r="106" spans="1:19" s="54" customFormat="1" ht="15">
      <c r="A106" s="87">
        <v>90</v>
      </c>
      <c r="B106" s="83" t="s">
        <v>220</v>
      </c>
      <c r="C106" s="20" t="s">
        <v>40</v>
      </c>
      <c r="D106" s="83" t="s">
        <v>467</v>
      </c>
      <c r="E106" s="52" t="s">
        <v>99</v>
      </c>
      <c r="F106" s="139" t="s">
        <v>477</v>
      </c>
      <c r="G106" s="13">
        <v>27825</v>
      </c>
      <c r="H106" s="83">
        <v>0</v>
      </c>
      <c r="I106" s="83">
        <v>798.58</v>
      </c>
      <c r="J106" s="13">
        <v>1975.58</v>
      </c>
      <c r="K106" s="13">
        <v>319.99</v>
      </c>
      <c r="L106" s="83">
        <v>845.88</v>
      </c>
      <c r="M106" s="13">
        <v>1972.79</v>
      </c>
      <c r="N106" s="13">
        <v>10840.28</v>
      </c>
      <c r="O106" s="13">
        <v>12484.74</v>
      </c>
      <c r="P106" s="13">
        <v>12324.74</v>
      </c>
      <c r="Q106" s="13">
        <f>SUM(G106-O106)</f>
        <v>15340.26</v>
      </c>
      <c r="R106"/>
      <c r="S106" s="53"/>
    </row>
    <row r="107" spans="1:19" s="54" customFormat="1" ht="15">
      <c r="A107" s="87">
        <v>91</v>
      </c>
      <c r="B107" s="83" t="s">
        <v>205</v>
      </c>
      <c r="C107" s="83" t="s">
        <v>40</v>
      </c>
      <c r="D107" s="83" t="s">
        <v>75</v>
      </c>
      <c r="E107" s="52" t="s">
        <v>72</v>
      </c>
      <c r="F107" s="139" t="s">
        <v>478</v>
      </c>
      <c r="G107" s="13">
        <v>15000</v>
      </c>
      <c r="H107" s="83">
        <v>0</v>
      </c>
      <c r="I107" s="83">
        <v>430.5</v>
      </c>
      <c r="J107" s="13">
        <v>1065</v>
      </c>
      <c r="K107" s="13">
        <v>172.5</v>
      </c>
      <c r="L107" s="83">
        <v>456</v>
      </c>
      <c r="M107" s="13">
        <v>1063.5</v>
      </c>
      <c r="N107" s="13">
        <v>1050</v>
      </c>
      <c r="O107" s="13">
        <v>1936.5</v>
      </c>
      <c r="P107" s="13">
        <v>1936.5</v>
      </c>
      <c r="Q107" s="13">
        <f t="shared" si="2"/>
        <v>13063.5</v>
      </c>
      <c r="R107"/>
      <c r="S107" s="53"/>
    </row>
    <row r="108" spans="1:19" s="54" customFormat="1" ht="15">
      <c r="A108" s="87">
        <v>92</v>
      </c>
      <c r="B108" s="83" t="s">
        <v>206</v>
      </c>
      <c r="C108" s="20" t="s">
        <v>40</v>
      </c>
      <c r="D108" s="83" t="s">
        <v>207</v>
      </c>
      <c r="E108" s="52" t="s">
        <v>72</v>
      </c>
      <c r="F108" s="139" t="s">
        <v>478</v>
      </c>
      <c r="G108" s="13">
        <v>27825</v>
      </c>
      <c r="H108" s="83">
        <v>0</v>
      </c>
      <c r="I108" s="83">
        <v>798.58</v>
      </c>
      <c r="J108" s="13">
        <v>1975.58</v>
      </c>
      <c r="K108" s="13">
        <v>319.99</v>
      </c>
      <c r="L108" s="83">
        <v>845.88</v>
      </c>
      <c r="M108" s="13">
        <v>1972.79</v>
      </c>
      <c r="N108" s="83">
        <v>125</v>
      </c>
      <c r="O108" s="13">
        <v>1769.46</v>
      </c>
      <c r="P108" s="13">
        <v>1769.46</v>
      </c>
      <c r="Q108" s="13">
        <f t="shared" si="2"/>
        <v>26055.54</v>
      </c>
      <c r="R108"/>
      <c r="S108" s="53"/>
    </row>
    <row r="109" spans="1:19" s="54" customFormat="1" ht="15">
      <c r="A109" s="87">
        <v>93</v>
      </c>
      <c r="B109" s="83" t="s">
        <v>209</v>
      </c>
      <c r="C109" s="20" t="s">
        <v>40</v>
      </c>
      <c r="D109" s="83" t="s">
        <v>103</v>
      </c>
      <c r="E109" s="52" t="s">
        <v>72</v>
      </c>
      <c r="F109" s="139" t="s">
        <v>477</v>
      </c>
      <c r="G109" s="13">
        <v>41000</v>
      </c>
      <c r="H109" s="83">
        <v>583.79</v>
      </c>
      <c r="I109" s="13">
        <v>1176.7</v>
      </c>
      <c r="J109" s="13">
        <v>2911</v>
      </c>
      <c r="K109" s="13">
        <v>471.5</v>
      </c>
      <c r="L109" s="13">
        <v>1246.4000000000001</v>
      </c>
      <c r="M109" s="13">
        <v>2906.9</v>
      </c>
      <c r="N109" s="83">
        <v>25</v>
      </c>
      <c r="O109" s="13">
        <v>3031.89</v>
      </c>
      <c r="P109" s="13">
        <v>3031.89</v>
      </c>
      <c r="Q109" s="13">
        <f t="shared" si="2"/>
        <v>37968.11</v>
      </c>
      <c r="R109"/>
      <c r="S109" s="53"/>
    </row>
    <row r="110" spans="1:19" s="54" customFormat="1" ht="15">
      <c r="A110" s="87">
        <v>94</v>
      </c>
      <c r="B110" s="83" t="s">
        <v>210</v>
      </c>
      <c r="C110" s="20" t="s">
        <v>40</v>
      </c>
      <c r="D110" s="83" t="s">
        <v>460</v>
      </c>
      <c r="E110" s="52" t="s">
        <v>72</v>
      </c>
      <c r="F110" s="139" t="s">
        <v>478</v>
      </c>
      <c r="G110" s="13">
        <v>45000</v>
      </c>
      <c r="H110" s="13">
        <v>1148.33</v>
      </c>
      <c r="I110" s="13">
        <v>1291.5</v>
      </c>
      <c r="J110" s="13">
        <v>3195</v>
      </c>
      <c r="K110" s="13">
        <v>517.5</v>
      </c>
      <c r="L110" s="13">
        <v>1368</v>
      </c>
      <c r="M110" s="13">
        <v>3190.5</v>
      </c>
      <c r="N110" s="13">
        <v>27543.54</v>
      </c>
      <c r="O110" s="13">
        <v>31351.37</v>
      </c>
      <c r="P110" s="13">
        <v>31351.37</v>
      </c>
      <c r="Q110" s="13">
        <f t="shared" si="2"/>
        <v>13648.630000000001</v>
      </c>
      <c r="R110"/>
      <c r="S110" s="53"/>
    </row>
    <row r="111" spans="1:19" s="54" customFormat="1" ht="15">
      <c r="A111" s="87">
        <v>95</v>
      </c>
      <c r="B111" s="83" t="s">
        <v>211</v>
      </c>
      <c r="C111" s="20" t="s">
        <v>40</v>
      </c>
      <c r="D111" s="83" t="s">
        <v>75</v>
      </c>
      <c r="E111" s="52" t="s">
        <v>72</v>
      </c>
      <c r="F111" s="139" t="s">
        <v>477</v>
      </c>
      <c r="G111" s="13">
        <v>24150</v>
      </c>
      <c r="H111" s="83">
        <v>0</v>
      </c>
      <c r="I111" s="83">
        <v>693.11</v>
      </c>
      <c r="J111" s="13">
        <v>1714.65</v>
      </c>
      <c r="K111" s="13">
        <v>277.73</v>
      </c>
      <c r="L111" s="83">
        <v>734.16</v>
      </c>
      <c r="M111" s="13">
        <v>1712.24</v>
      </c>
      <c r="N111" s="83">
        <v>125</v>
      </c>
      <c r="O111" s="13">
        <v>1552.27</v>
      </c>
      <c r="P111" s="13">
        <v>1552.27</v>
      </c>
      <c r="Q111" s="13">
        <f t="shared" si="2"/>
        <v>22597.73</v>
      </c>
      <c r="R111"/>
      <c r="S111" s="53"/>
    </row>
    <row r="112" spans="1:19" s="54" customFormat="1" ht="15">
      <c r="A112" s="87">
        <v>96</v>
      </c>
      <c r="B112" s="83" t="s">
        <v>212</v>
      </c>
      <c r="C112" s="20" t="s">
        <v>40</v>
      </c>
      <c r="D112" s="83" t="s">
        <v>55</v>
      </c>
      <c r="E112" s="52" t="s">
        <v>72</v>
      </c>
      <c r="F112" s="139" t="s">
        <v>477</v>
      </c>
      <c r="G112" s="13">
        <v>33000</v>
      </c>
      <c r="H112" s="83">
        <v>0</v>
      </c>
      <c r="I112" s="83">
        <v>947.1</v>
      </c>
      <c r="J112" s="13">
        <v>2343</v>
      </c>
      <c r="K112" s="13">
        <v>379.5</v>
      </c>
      <c r="L112" s="13">
        <v>1003.2</v>
      </c>
      <c r="M112" s="13">
        <v>2339.6999999999998</v>
      </c>
      <c r="N112" s="83">
        <v>165</v>
      </c>
      <c r="O112" s="13">
        <v>2115.3000000000002</v>
      </c>
      <c r="P112" s="13">
        <v>2115.3000000000002</v>
      </c>
      <c r="Q112" s="13">
        <f t="shared" si="2"/>
        <v>30884.7</v>
      </c>
      <c r="R112"/>
      <c r="S112" s="53"/>
    </row>
    <row r="113" spans="1:19" s="54" customFormat="1" ht="15">
      <c r="A113" s="87">
        <v>97</v>
      </c>
      <c r="B113" s="83" t="s">
        <v>213</v>
      </c>
      <c r="C113" s="20" t="s">
        <v>40</v>
      </c>
      <c r="D113" s="83" t="s">
        <v>75</v>
      </c>
      <c r="E113" s="52" t="s">
        <v>72</v>
      </c>
      <c r="F113" s="139" t="s">
        <v>478</v>
      </c>
      <c r="G113" s="13">
        <v>24150</v>
      </c>
      <c r="H113" s="83">
        <v>0</v>
      </c>
      <c r="I113" s="83">
        <v>693.11</v>
      </c>
      <c r="J113" s="13">
        <v>1714.65</v>
      </c>
      <c r="K113" s="13">
        <v>277.73</v>
      </c>
      <c r="L113" s="83">
        <v>734.16</v>
      </c>
      <c r="M113" s="13">
        <v>1712.24</v>
      </c>
      <c r="N113" s="13">
        <v>10466</v>
      </c>
      <c r="O113" s="13">
        <v>11893.27</v>
      </c>
      <c r="P113" s="13">
        <v>19314.830000000002</v>
      </c>
      <c r="Q113" s="13">
        <f t="shared" si="2"/>
        <v>12256.73</v>
      </c>
      <c r="R113"/>
      <c r="S113" s="53"/>
    </row>
    <row r="114" spans="1:19" s="54" customFormat="1" ht="15">
      <c r="A114" s="87">
        <v>98</v>
      </c>
      <c r="B114" s="83" t="s">
        <v>214</v>
      </c>
      <c r="C114" s="20" t="s">
        <v>40</v>
      </c>
      <c r="D114" s="83" t="s">
        <v>207</v>
      </c>
      <c r="E114" s="52" t="s">
        <v>72</v>
      </c>
      <c r="F114" s="139" t="s">
        <v>478</v>
      </c>
      <c r="G114" s="13">
        <v>27825</v>
      </c>
      <c r="H114" s="83">
        <v>0</v>
      </c>
      <c r="I114" s="83">
        <v>798.58</v>
      </c>
      <c r="J114" s="13">
        <v>1975.58</v>
      </c>
      <c r="K114" s="13">
        <v>319.99</v>
      </c>
      <c r="L114" s="83">
        <v>845.88</v>
      </c>
      <c r="M114" s="13">
        <v>1972.79</v>
      </c>
      <c r="N114" s="83">
        <v>25</v>
      </c>
      <c r="O114" s="13">
        <v>1669.46</v>
      </c>
      <c r="P114" s="13">
        <v>1669.46</v>
      </c>
      <c r="Q114" s="13">
        <f t="shared" si="2"/>
        <v>26155.54</v>
      </c>
      <c r="R114"/>
      <c r="S114" s="53"/>
    </row>
    <row r="115" spans="1:19" s="54" customFormat="1" ht="15">
      <c r="A115" s="87">
        <v>99</v>
      </c>
      <c r="B115" s="83" t="s">
        <v>215</v>
      </c>
      <c r="C115" s="20" t="s">
        <v>40</v>
      </c>
      <c r="D115" s="83" t="s">
        <v>75</v>
      </c>
      <c r="E115" s="52" t="s">
        <v>72</v>
      </c>
      <c r="F115" s="139" t="s">
        <v>478</v>
      </c>
      <c r="G115" s="13">
        <v>4500</v>
      </c>
      <c r="H115" s="83">
        <v>0</v>
      </c>
      <c r="I115" s="83">
        <v>129.15</v>
      </c>
      <c r="J115" s="13">
        <v>319.5</v>
      </c>
      <c r="K115" s="13">
        <v>51.75</v>
      </c>
      <c r="L115" s="83">
        <v>136.80000000000001</v>
      </c>
      <c r="M115" s="13">
        <v>319.05</v>
      </c>
      <c r="N115" s="13">
        <v>1375.12</v>
      </c>
      <c r="O115" s="13">
        <v>1641.07</v>
      </c>
      <c r="P115" s="13">
        <v>2101.62</v>
      </c>
      <c r="Q115" s="13">
        <f t="shared" si="2"/>
        <v>2858.9300000000003</v>
      </c>
      <c r="R115"/>
      <c r="S115" s="53"/>
    </row>
    <row r="116" spans="1:19" s="54" customFormat="1" ht="15">
      <c r="A116" s="87">
        <v>100</v>
      </c>
      <c r="B116" s="83" t="s">
        <v>216</v>
      </c>
      <c r="C116" s="20" t="s">
        <v>40</v>
      </c>
      <c r="D116" s="83" t="s">
        <v>217</v>
      </c>
      <c r="E116" s="52" t="s">
        <v>72</v>
      </c>
      <c r="F116" s="139" t="s">
        <v>478</v>
      </c>
      <c r="G116" s="13">
        <v>70000</v>
      </c>
      <c r="H116" s="13">
        <v>5368.48</v>
      </c>
      <c r="I116" s="13">
        <v>2009</v>
      </c>
      <c r="J116" s="13">
        <v>4970</v>
      </c>
      <c r="K116" s="13">
        <v>620.16999999999996</v>
      </c>
      <c r="L116" s="13">
        <v>2128</v>
      </c>
      <c r="M116" s="13">
        <v>4963</v>
      </c>
      <c r="N116" s="83">
        <v>25</v>
      </c>
      <c r="O116" s="13">
        <v>9530.48</v>
      </c>
      <c r="P116" s="13">
        <v>9530.48</v>
      </c>
      <c r="Q116" s="13">
        <f t="shared" si="2"/>
        <v>60469.520000000004</v>
      </c>
      <c r="R116"/>
      <c r="S116" s="53"/>
    </row>
    <row r="117" spans="1:19" s="54" customFormat="1" ht="15">
      <c r="A117" s="87">
        <v>101</v>
      </c>
      <c r="B117" s="83" t="s">
        <v>221</v>
      </c>
      <c r="C117" s="20" t="s">
        <v>222</v>
      </c>
      <c r="D117" s="83" t="s">
        <v>468</v>
      </c>
      <c r="E117" s="52" t="s">
        <v>72</v>
      </c>
      <c r="F117" s="139" t="s">
        <v>478</v>
      </c>
      <c r="G117" s="13">
        <v>35000</v>
      </c>
      <c r="H117" s="83">
        <v>0</v>
      </c>
      <c r="I117" s="13">
        <v>1004.5</v>
      </c>
      <c r="J117" s="13">
        <v>2485</v>
      </c>
      <c r="K117" s="13">
        <v>402.5</v>
      </c>
      <c r="L117" s="13">
        <v>1064</v>
      </c>
      <c r="M117" s="13">
        <v>2481.5</v>
      </c>
      <c r="N117" s="83">
        <v>25</v>
      </c>
      <c r="O117" s="13">
        <v>2093.5</v>
      </c>
      <c r="P117" s="13">
        <v>2093.5</v>
      </c>
      <c r="Q117" s="13">
        <f t="shared" si="2"/>
        <v>32906.5</v>
      </c>
      <c r="R117"/>
      <c r="S117" s="53"/>
    </row>
    <row r="118" spans="1:19" s="54" customFormat="1" ht="15">
      <c r="A118" s="87">
        <v>102</v>
      </c>
      <c r="B118" s="83" t="s">
        <v>223</v>
      </c>
      <c r="C118" s="20" t="s">
        <v>222</v>
      </c>
      <c r="D118" s="83" t="s">
        <v>224</v>
      </c>
      <c r="E118" s="52" t="s">
        <v>72</v>
      </c>
      <c r="F118" s="139" t="s">
        <v>478</v>
      </c>
      <c r="G118" s="13">
        <v>83000</v>
      </c>
      <c r="H118" s="13">
        <v>8106.54</v>
      </c>
      <c r="I118" s="13">
        <v>2382.1</v>
      </c>
      <c r="J118" s="13">
        <v>5893</v>
      </c>
      <c r="K118" s="13">
        <v>620.16999999999996</v>
      </c>
      <c r="L118" s="13">
        <v>2523.1999999999998</v>
      </c>
      <c r="M118" s="13">
        <v>5884.7</v>
      </c>
      <c r="N118" s="13">
        <v>1475.12</v>
      </c>
      <c r="O118" s="13">
        <v>14149.43</v>
      </c>
      <c r="P118" s="13">
        <v>13136.84</v>
      </c>
      <c r="Q118" s="13">
        <f t="shared" si="2"/>
        <v>68850.570000000007</v>
      </c>
      <c r="R118"/>
      <c r="S118" s="53"/>
    </row>
    <row r="119" spans="1:19" s="54" customFormat="1" ht="15">
      <c r="A119" s="87">
        <v>103</v>
      </c>
      <c r="B119" s="83" t="s">
        <v>246</v>
      </c>
      <c r="C119" s="20" t="s">
        <v>226</v>
      </c>
      <c r="D119" s="83" t="s">
        <v>48</v>
      </c>
      <c r="E119" s="52" t="s">
        <v>99</v>
      </c>
      <c r="F119" s="139" t="s">
        <v>478</v>
      </c>
      <c r="G119" s="13">
        <v>27825</v>
      </c>
      <c r="H119" s="83">
        <v>0</v>
      </c>
      <c r="I119" s="83">
        <v>798.58</v>
      </c>
      <c r="J119" s="13">
        <v>1975.58</v>
      </c>
      <c r="K119" s="13">
        <v>319.99</v>
      </c>
      <c r="L119" s="83">
        <v>845.88</v>
      </c>
      <c r="M119" s="13">
        <v>1972.79</v>
      </c>
      <c r="N119" s="13">
        <v>5850.46</v>
      </c>
      <c r="O119" s="13">
        <v>7494.92</v>
      </c>
      <c r="P119" s="13">
        <v>7494.92</v>
      </c>
      <c r="Q119" s="13">
        <f>SUM(G119-O119)</f>
        <v>20330.080000000002</v>
      </c>
      <c r="R119"/>
      <c r="S119" s="53"/>
    </row>
    <row r="120" spans="1:19" s="54" customFormat="1" ht="15">
      <c r="A120" s="87">
        <v>104</v>
      </c>
      <c r="B120" s="83" t="s">
        <v>225</v>
      </c>
      <c r="C120" s="20" t="s">
        <v>226</v>
      </c>
      <c r="D120" s="83" t="s">
        <v>75</v>
      </c>
      <c r="E120" s="52" t="s">
        <v>72</v>
      </c>
      <c r="F120" s="139" t="s">
        <v>477</v>
      </c>
      <c r="G120" s="13">
        <v>26250</v>
      </c>
      <c r="H120" s="83">
        <v>0</v>
      </c>
      <c r="I120" s="83">
        <v>753.38</v>
      </c>
      <c r="J120" s="13">
        <v>1863.75</v>
      </c>
      <c r="K120" s="13">
        <v>301.88</v>
      </c>
      <c r="L120" s="83">
        <v>798</v>
      </c>
      <c r="M120" s="13">
        <v>1861.13</v>
      </c>
      <c r="N120" s="13">
        <v>2650</v>
      </c>
      <c r="O120" s="13">
        <v>4201.38</v>
      </c>
      <c r="P120" s="13">
        <v>4201.38</v>
      </c>
      <c r="Q120" s="13">
        <f t="shared" si="2"/>
        <v>22048.62</v>
      </c>
      <c r="R120"/>
      <c r="S120" s="53"/>
    </row>
    <row r="121" spans="1:19" s="54" customFormat="1" ht="15">
      <c r="A121" s="87">
        <v>105</v>
      </c>
      <c r="B121" s="83" t="s">
        <v>227</v>
      </c>
      <c r="C121" s="20" t="s">
        <v>226</v>
      </c>
      <c r="D121" s="83" t="s">
        <v>456</v>
      </c>
      <c r="E121" s="52" t="s">
        <v>72</v>
      </c>
      <c r="F121" s="139" t="s">
        <v>478</v>
      </c>
      <c r="G121" s="13">
        <v>50000</v>
      </c>
      <c r="H121" s="13">
        <v>1675.48</v>
      </c>
      <c r="I121" s="13">
        <v>1435</v>
      </c>
      <c r="J121" s="13">
        <v>3550</v>
      </c>
      <c r="K121" s="13">
        <v>575</v>
      </c>
      <c r="L121" s="13">
        <v>1520</v>
      </c>
      <c r="M121" s="13">
        <v>3545</v>
      </c>
      <c r="N121" s="13">
        <v>16715.97</v>
      </c>
      <c r="O121" s="13">
        <v>21322.45</v>
      </c>
      <c r="P121" s="13">
        <v>21186.45</v>
      </c>
      <c r="Q121" s="13">
        <f t="shared" si="2"/>
        <v>28677.55</v>
      </c>
      <c r="R121"/>
      <c r="S121" s="53"/>
    </row>
    <row r="122" spans="1:19" s="54" customFormat="1" ht="15">
      <c r="A122" s="87">
        <v>106</v>
      </c>
      <c r="B122" s="83" t="s">
        <v>228</v>
      </c>
      <c r="C122" s="20" t="s">
        <v>226</v>
      </c>
      <c r="D122" s="83" t="s">
        <v>75</v>
      </c>
      <c r="E122" s="52" t="s">
        <v>72</v>
      </c>
      <c r="F122" s="139" t="s">
        <v>478</v>
      </c>
      <c r="G122" s="13">
        <v>26250</v>
      </c>
      <c r="H122" s="83">
        <v>0</v>
      </c>
      <c r="I122" s="83">
        <v>753.38</v>
      </c>
      <c r="J122" s="13">
        <v>1863.75</v>
      </c>
      <c r="K122" s="13">
        <v>301.88</v>
      </c>
      <c r="L122" s="83">
        <v>798</v>
      </c>
      <c r="M122" s="13">
        <v>1861.13</v>
      </c>
      <c r="N122" s="13">
        <v>4450</v>
      </c>
      <c r="O122" s="13">
        <v>6001.38</v>
      </c>
      <c r="P122" s="13">
        <v>6001.38</v>
      </c>
      <c r="Q122" s="13">
        <f t="shared" si="2"/>
        <v>20248.62</v>
      </c>
      <c r="R122"/>
      <c r="S122" s="53"/>
    </row>
    <row r="123" spans="1:19" s="54" customFormat="1" ht="15">
      <c r="A123" s="87">
        <v>107</v>
      </c>
      <c r="B123" s="83" t="s">
        <v>229</v>
      </c>
      <c r="C123" s="20" t="s">
        <v>226</v>
      </c>
      <c r="D123" s="83" t="s">
        <v>55</v>
      </c>
      <c r="E123" s="52" t="s">
        <v>72</v>
      </c>
      <c r="F123" s="139" t="s">
        <v>477</v>
      </c>
      <c r="G123" s="13">
        <v>31000</v>
      </c>
      <c r="H123" s="83">
        <v>0</v>
      </c>
      <c r="I123" s="83">
        <v>889.7</v>
      </c>
      <c r="J123" s="13">
        <v>2201</v>
      </c>
      <c r="K123" s="13">
        <v>356.5</v>
      </c>
      <c r="L123" s="83">
        <v>942.4</v>
      </c>
      <c r="M123" s="13">
        <v>2197.9</v>
      </c>
      <c r="N123" s="13">
        <v>8426.24</v>
      </c>
      <c r="O123" s="13">
        <v>10258.34</v>
      </c>
      <c r="P123" s="13">
        <v>16089.52</v>
      </c>
      <c r="Q123" s="13">
        <f t="shared" si="2"/>
        <v>20741.66</v>
      </c>
      <c r="R123"/>
      <c r="S123" s="53"/>
    </row>
    <row r="124" spans="1:19" s="54" customFormat="1" ht="15">
      <c r="A124" s="87">
        <v>108</v>
      </c>
      <c r="B124" s="83" t="s">
        <v>230</v>
      </c>
      <c r="C124" s="20" t="s">
        <v>226</v>
      </c>
      <c r="D124" s="83" t="s">
        <v>75</v>
      </c>
      <c r="E124" s="52" t="s">
        <v>72</v>
      </c>
      <c r="F124" s="139" t="s">
        <v>477</v>
      </c>
      <c r="G124" s="13">
        <v>19250</v>
      </c>
      <c r="H124" s="83">
        <v>0</v>
      </c>
      <c r="I124" s="83">
        <v>552.48</v>
      </c>
      <c r="J124" s="13">
        <v>1366.75</v>
      </c>
      <c r="K124" s="13">
        <v>221.38</v>
      </c>
      <c r="L124" s="83">
        <v>585.20000000000005</v>
      </c>
      <c r="M124" s="13">
        <v>1364.83</v>
      </c>
      <c r="N124" s="83">
        <v>25</v>
      </c>
      <c r="O124" s="13">
        <v>1162.68</v>
      </c>
      <c r="P124" s="13">
        <v>1162.68</v>
      </c>
      <c r="Q124" s="13">
        <f t="shared" si="2"/>
        <v>18087.32</v>
      </c>
      <c r="R124"/>
      <c r="S124" s="53"/>
    </row>
    <row r="125" spans="1:19" s="54" customFormat="1" ht="15">
      <c r="A125" s="87">
        <v>109</v>
      </c>
      <c r="B125" s="83" t="s">
        <v>231</v>
      </c>
      <c r="C125" s="20" t="s">
        <v>226</v>
      </c>
      <c r="D125" s="83" t="s">
        <v>75</v>
      </c>
      <c r="E125" s="52" t="s">
        <v>72</v>
      </c>
      <c r="F125" s="139" t="s">
        <v>478</v>
      </c>
      <c r="G125" s="13">
        <v>26250</v>
      </c>
      <c r="H125" s="83">
        <v>0</v>
      </c>
      <c r="I125" s="83">
        <v>753.38</v>
      </c>
      <c r="J125" s="13">
        <v>1863.75</v>
      </c>
      <c r="K125" s="13">
        <v>301.88</v>
      </c>
      <c r="L125" s="83">
        <v>798</v>
      </c>
      <c r="M125" s="13">
        <v>1861.13</v>
      </c>
      <c r="N125" s="13">
        <v>7849.06</v>
      </c>
      <c r="O125" s="13">
        <v>9400.44</v>
      </c>
      <c r="P125" s="13">
        <v>9400.44</v>
      </c>
      <c r="Q125" s="13">
        <f t="shared" si="2"/>
        <v>16849.559999999998</v>
      </c>
      <c r="R125"/>
      <c r="S125" s="53"/>
    </row>
    <row r="126" spans="1:19" s="54" customFormat="1" ht="15">
      <c r="A126" s="87">
        <v>110</v>
      </c>
      <c r="B126" s="83" t="s">
        <v>232</v>
      </c>
      <c r="C126" s="20" t="s">
        <v>226</v>
      </c>
      <c r="D126" s="83" t="s">
        <v>233</v>
      </c>
      <c r="E126" s="52" t="s">
        <v>72</v>
      </c>
      <c r="F126" s="139" t="s">
        <v>477</v>
      </c>
      <c r="G126" s="13">
        <v>83000</v>
      </c>
      <c r="H126" s="13">
        <v>8106.54</v>
      </c>
      <c r="I126" s="13">
        <v>2382.1</v>
      </c>
      <c r="J126" s="13">
        <v>5893</v>
      </c>
      <c r="K126" s="13">
        <v>620.16999999999996</v>
      </c>
      <c r="L126" s="13">
        <v>2523.1999999999998</v>
      </c>
      <c r="M126" s="13">
        <v>5884.7</v>
      </c>
      <c r="N126" s="13">
        <v>37874.839999999997</v>
      </c>
      <c r="O126" s="13">
        <v>50886.68</v>
      </c>
      <c r="P126" s="13">
        <v>50886.68</v>
      </c>
      <c r="Q126" s="13">
        <f t="shared" si="2"/>
        <v>32113.32</v>
      </c>
      <c r="R126"/>
      <c r="S126" s="53"/>
    </row>
    <row r="127" spans="1:19" s="54" customFormat="1" ht="15">
      <c r="A127" s="87">
        <v>111</v>
      </c>
      <c r="B127" s="83" t="s">
        <v>234</v>
      </c>
      <c r="C127" s="20" t="s">
        <v>226</v>
      </c>
      <c r="D127" s="83" t="s">
        <v>75</v>
      </c>
      <c r="E127" s="52" t="s">
        <v>72</v>
      </c>
      <c r="F127" s="139" t="s">
        <v>477</v>
      </c>
      <c r="G127" s="13">
        <v>26250</v>
      </c>
      <c r="H127" s="83">
        <v>0</v>
      </c>
      <c r="I127" s="83">
        <v>753.38</v>
      </c>
      <c r="J127" s="13">
        <v>1863.75</v>
      </c>
      <c r="K127" s="13">
        <v>301.88</v>
      </c>
      <c r="L127" s="83">
        <v>798</v>
      </c>
      <c r="M127" s="13">
        <v>1861.13</v>
      </c>
      <c r="N127" s="13">
        <v>1900.12</v>
      </c>
      <c r="O127" s="13">
        <v>3451.5</v>
      </c>
      <c r="P127" s="13">
        <v>3291.5</v>
      </c>
      <c r="Q127" s="13">
        <f t="shared" si="2"/>
        <v>22798.5</v>
      </c>
      <c r="R127"/>
      <c r="S127" s="53"/>
    </row>
    <row r="128" spans="1:19" s="54" customFormat="1" ht="15">
      <c r="A128" s="87">
        <v>112</v>
      </c>
      <c r="B128" s="83" t="s">
        <v>235</v>
      </c>
      <c r="C128" s="20" t="s">
        <v>226</v>
      </c>
      <c r="D128" s="83" t="s">
        <v>469</v>
      </c>
      <c r="E128" s="52" t="s">
        <v>72</v>
      </c>
      <c r="F128" s="139" t="s">
        <v>478</v>
      </c>
      <c r="G128" s="13">
        <v>45000</v>
      </c>
      <c r="H128" s="13">
        <v>1148.33</v>
      </c>
      <c r="I128" s="13">
        <v>1291.5</v>
      </c>
      <c r="J128" s="13">
        <v>3195</v>
      </c>
      <c r="K128" s="13">
        <v>517.5</v>
      </c>
      <c r="L128" s="13">
        <v>1368</v>
      </c>
      <c r="M128" s="13">
        <v>3190.5</v>
      </c>
      <c r="N128" s="13">
        <v>5745.83</v>
      </c>
      <c r="O128" s="13">
        <v>9553.66</v>
      </c>
      <c r="P128" s="13">
        <v>9553.66</v>
      </c>
      <c r="Q128" s="13">
        <f t="shared" si="2"/>
        <v>35446.339999999997</v>
      </c>
      <c r="R128"/>
      <c r="S128" s="53"/>
    </row>
    <row r="129" spans="1:19" s="54" customFormat="1" ht="15">
      <c r="A129" s="87">
        <v>113</v>
      </c>
      <c r="B129" s="83" t="s">
        <v>236</v>
      </c>
      <c r="C129" s="20" t="s">
        <v>226</v>
      </c>
      <c r="D129" s="83" t="s">
        <v>237</v>
      </c>
      <c r="E129" s="52" t="s">
        <v>72</v>
      </c>
      <c r="F129" s="139" t="s">
        <v>477</v>
      </c>
      <c r="G129" s="13">
        <v>19800</v>
      </c>
      <c r="H129" s="83">
        <v>0</v>
      </c>
      <c r="I129" s="83">
        <v>568.26</v>
      </c>
      <c r="J129" s="13">
        <v>1405.8</v>
      </c>
      <c r="K129" s="13">
        <v>227.7</v>
      </c>
      <c r="L129" s="83">
        <v>601.91999999999996</v>
      </c>
      <c r="M129" s="13">
        <v>1403.82</v>
      </c>
      <c r="N129" s="83">
        <v>25</v>
      </c>
      <c r="O129" s="13">
        <v>1195.18</v>
      </c>
      <c r="P129" s="13">
        <v>1195.18</v>
      </c>
      <c r="Q129" s="13">
        <f t="shared" si="2"/>
        <v>18604.82</v>
      </c>
      <c r="R129"/>
      <c r="S129" s="53"/>
    </row>
    <row r="130" spans="1:19" s="54" customFormat="1" ht="15">
      <c r="A130" s="87">
        <v>114</v>
      </c>
      <c r="B130" s="83" t="s">
        <v>238</v>
      </c>
      <c r="C130" s="20" t="s">
        <v>226</v>
      </c>
      <c r="D130" s="83" t="s">
        <v>75</v>
      </c>
      <c r="E130" s="52" t="s">
        <v>72</v>
      </c>
      <c r="F130" s="139" t="s">
        <v>477</v>
      </c>
      <c r="G130" s="13">
        <v>19250</v>
      </c>
      <c r="H130" s="83">
        <v>0</v>
      </c>
      <c r="I130" s="83">
        <v>552.48</v>
      </c>
      <c r="J130" s="13">
        <v>1366.75</v>
      </c>
      <c r="K130" s="13">
        <v>221.38</v>
      </c>
      <c r="L130" s="83">
        <v>585.20000000000005</v>
      </c>
      <c r="M130" s="13">
        <v>1364.83</v>
      </c>
      <c r="N130" s="13">
        <v>6050</v>
      </c>
      <c r="O130" s="13">
        <v>7187.68</v>
      </c>
      <c r="P130" s="13">
        <v>7187.68</v>
      </c>
      <c r="Q130" s="13">
        <f t="shared" si="2"/>
        <v>12062.32</v>
      </c>
      <c r="R130"/>
      <c r="S130" s="53"/>
    </row>
    <row r="131" spans="1:19" s="54" customFormat="1" ht="15">
      <c r="A131" s="87">
        <v>115</v>
      </c>
      <c r="B131" s="83" t="s">
        <v>239</v>
      </c>
      <c r="C131" s="20" t="s">
        <v>226</v>
      </c>
      <c r="D131" s="83" t="s">
        <v>75</v>
      </c>
      <c r="E131" s="52" t="s">
        <v>72</v>
      </c>
      <c r="F131" s="139" t="s">
        <v>477</v>
      </c>
      <c r="G131" s="13">
        <v>19500</v>
      </c>
      <c r="H131" s="83">
        <v>0</v>
      </c>
      <c r="I131" s="83">
        <v>559.65</v>
      </c>
      <c r="J131" s="13">
        <v>1384.5</v>
      </c>
      <c r="K131" s="13">
        <v>224.25</v>
      </c>
      <c r="L131" s="83">
        <v>592.79999999999995</v>
      </c>
      <c r="M131" s="13">
        <v>1382.55</v>
      </c>
      <c r="N131" s="13">
        <v>6802.38</v>
      </c>
      <c r="O131" s="13">
        <v>7954.83</v>
      </c>
      <c r="P131" s="13">
        <v>7634.83</v>
      </c>
      <c r="Q131" s="13">
        <f t="shared" si="2"/>
        <v>11545.17</v>
      </c>
      <c r="R131"/>
      <c r="S131" s="53"/>
    </row>
    <row r="132" spans="1:19" s="54" customFormat="1" ht="15">
      <c r="A132" s="87">
        <v>116</v>
      </c>
      <c r="B132" s="83" t="s">
        <v>240</v>
      </c>
      <c r="C132" s="20" t="s">
        <v>226</v>
      </c>
      <c r="D132" s="83" t="s">
        <v>237</v>
      </c>
      <c r="E132" s="52" t="s">
        <v>72</v>
      </c>
      <c r="F132" s="139" t="s">
        <v>477</v>
      </c>
      <c r="G132" s="13">
        <v>19800</v>
      </c>
      <c r="H132" s="83">
        <v>0</v>
      </c>
      <c r="I132" s="83">
        <v>568.26</v>
      </c>
      <c r="J132" s="13">
        <v>1405.8</v>
      </c>
      <c r="K132" s="13">
        <v>227.7</v>
      </c>
      <c r="L132" s="83">
        <v>601.91999999999996</v>
      </c>
      <c r="M132" s="13">
        <v>1403.82</v>
      </c>
      <c r="N132" s="83">
        <v>125</v>
      </c>
      <c r="O132" s="13">
        <v>1295.18</v>
      </c>
      <c r="P132" s="13">
        <v>1295.18</v>
      </c>
      <c r="Q132" s="13">
        <f t="shared" si="2"/>
        <v>18504.82</v>
      </c>
      <c r="R132"/>
      <c r="S132" s="53"/>
    </row>
    <row r="133" spans="1:19" s="54" customFormat="1" ht="15">
      <c r="A133" s="87">
        <v>117</v>
      </c>
      <c r="B133" s="83" t="s">
        <v>241</v>
      </c>
      <c r="C133" s="20" t="s">
        <v>226</v>
      </c>
      <c r="D133" s="15" t="s">
        <v>237</v>
      </c>
      <c r="E133" s="52" t="s">
        <v>72</v>
      </c>
      <c r="F133" s="139" t="s">
        <v>478</v>
      </c>
      <c r="G133" s="57">
        <v>26250</v>
      </c>
      <c r="H133" s="57">
        <v>0</v>
      </c>
      <c r="I133" s="57">
        <v>753.38</v>
      </c>
      <c r="J133" s="57">
        <v>1863.75</v>
      </c>
      <c r="K133" s="57">
        <v>301.87</v>
      </c>
      <c r="L133" s="57">
        <v>798</v>
      </c>
      <c r="M133" s="58">
        <v>1861.12</v>
      </c>
      <c r="N133" s="83">
        <v>25</v>
      </c>
      <c r="O133" s="13">
        <v>1576.38</v>
      </c>
      <c r="P133" s="13">
        <v>1576.38</v>
      </c>
      <c r="Q133" s="13">
        <f t="shared" si="2"/>
        <v>24673.62</v>
      </c>
      <c r="R133"/>
      <c r="S133" s="53"/>
    </row>
    <row r="134" spans="1:19" s="54" customFormat="1" ht="15">
      <c r="A134" s="87">
        <v>118</v>
      </c>
      <c r="B134" s="83" t="s">
        <v>242</v>
      </c>
      <c r="C134" s="20" t="s">
        <v>226</v>
      </c>
      <c r="D134" s="83" t="s">
        <v>195</v>
      </c>
      <c r="E134" s="52" t="s">
        <v>72</v>
      </c>
      <c r="F134" s="139" t="s">
        <v>478</v>
      </c>
      <c r="G134" s="13">
        <v>33000</v>
      </c>
      <c r="H134" s="83">
        <v>0</v>
      </c>
      <c r="I134" s="83">
        <v>947.1</v>
      </c>
      <c r="J134" s="13">
        <v>2343</v>
      </c>
      <c r="K134" s="13">
        <v>379.5</v>
      </c>
      <c r="L134" s="13">
        <v>1003.2</v>
      </c>
      <c r="M134" s="13">
        <v>2339.6999999999998</v>
      </c>
      <c r="N134" s="83">
        <v>125</v>
      </c>
      <c r="O134" s="13">
        <v>2075.3000000000002</v>
      </c>
      <c r="P134" s="13">
        <v>2075.3000000000002</v>
      </c>
      <c r="Q134" s="13">
        <f t="shared" si="2"/>
        <v>30924.7</v>
      </c>
      <c r="R134"/>
      <c r="S134" s="53"/>
    </row>
    <row r="135" spans="1:19" s="54" customFormat="1" ht="15">
      <c r="A135" s="87">
        <v>119</v>
      </c>
      <c r="B135" s="83" t="s">
        <v>243</v>
      </c>
      <c r="C135" s="20" t="s">
        <v>226</v>
      </c>
      <c r="D135" s="83" t="s">
        <v>237</v>
      </c>
      <c r="E135" s="52" t="s">
        <v>72</v>
      </c>
      <c r="F135" s="139" t="s">
        <v>478</v>
      </c>
      <c r="G135" s="13">
        <v>19800</v>
      </c>
      <c r="H135" s="83">
        <v>0</v>
      </c>
      <c r="I135" s="83">
        <v>568.26</v>
      </c>
      <c r="J135" s="13">
        <v>1405.8</v>
      </c>
      <c r="K135" s="13">
        <v>227.7</v>
      </c>
      <c r="L135" s="83">
        <v>601.91999999999996</v>
      </c>
      <c r="M135" s="13">
        <v>1403.82</v>
      </c>
      <c r="N135" s="83">
        <v>125</v>
      </c>
      <c r="O135" s="13">
        <v>1295.18</v>
      </c>
      <c r="P135" s="13">
        <v>1295.18</v>
      </c>
      <c r="Q135" s="13">
        <f t="shared" si="2"/>
        <v>18504.82</v>
      </c>
      <c r="R135"/>
      <c r="S135" s="53"/>
    </row>
    <row r="136" spans="1:19" s="54" customFormat="1" ht="15">
      <c r="A136" s="87">
        <v>120</v>
      </c>
      <c r="B136" s="83" t="s">
        <v>244</v>
      </c>
      <c r="C136" s="20" t="s">
        <v>226</v>
      </c>
      <c r="D136" s="83" t="s">
        <v>466</v>
      </c>
      <c r="E136" s="52" t="s">
        <v>72</v>
      </c>
      <c r="F136" s="139" t="s">
        <v>477</v>
      </c>
      <c r="G136" s="13">
        <v>55000</v>
      </c>
      <c r="H136" s="13">
        <v>2559.6799999999998</v>
      </c>
      <c r="I136" s="13">
        <v>1578.5</v>
      </c>
      <c r="J136" s="13">
        <v>3905</v>
      </c>
      <c r="K136" s="13">
        <v>620.16999999999996</v>
      </c>
      <c r="L136" s="13">
        <v>1672</v>
      </c>
      <c r="M136" s="13">
        <v>3899.5</v>
      </c>
      <c r="N136" s="83">
        <v>25</v>
      </c>
      <c r="O136" s="13">
        <v>5835.18</v>
      </c>
      <c r="P136" s="13">
        <v>5835.18</v>
      </c>
      <c r="Q136" s="13">
        <f t="shared" si="2"/>
        <v>49164.82</v>
      </c>
      <c r="R136"/>
      <c r="S136" s="53"/>
    </row>
    <row r="137" spans="1:19" s="54" customFormat="1" ht="15">
      <c r="A137" s="87">
        <v>121</v>
      </c>
      <c r="B137" s="83" t="s">
        <v>245</v>
      </c>
      <c r="C137" s="20" t="s">
        <v>226</v>
      </c>
      <c r="D137" s="83" t="s">
        <v>75</v>
      </c>
      <c r="E137" s="52" t="s">
        <v>72</v>
      </c>
      <c r="F137" s="139" t="s">
        <v>477</v>
      </c>
      <c r="G137" s="13">
        <v>26250</v>
      </c>
      <c r="H137" s="83">
        <v>0</v>
      </c>
      <c r="I137" s="83">
        <v>753.38</v>
      </c>
      <c r="J137" s="13">
        <v>1863.75</v>
      </c>
      <c r="K137" s="13">
        <v>301.88</v>
      </c>
      <c r="L137" s="83">
        <v>798</v>
      </c>
      <c r="M137" s="13">
        <v>1861.13</v>
      </c>
      <c r="N137" s="13">
        <v>8717.52</v>
      </c>
      <c r="O137" s="13">
        <v>10268.9</v>
      </c>
      <c r="P137" s="13">
        <v>10268.9</v>
      </c>
      <c r="Q137" s="13">
        <f t="shared" si="2"/>
        <v>15981.1</v>
      </c>
      <c r="R137"/>
      <c r="S137" s="53"/>
    </row>
    <row r="138" spans="1:19" s="54" customFormat="1" ht="15">
      <c r="A138" s="87">
        <v>122</v>
      </c>
      <c r="B138" s="83" t="s">
        <v>247</v>
      </c>
      <c r="C138" s="20" t="s">
        <v>226</v>
      </c>
      <c r="D138" s="83" t="s">
        <v>197</v>
      </c>
      <c r="E138" s="52" t="s">
        <v>72</v>
      </c>
      <c r="F138" s="139" t="s">
        <v>478</v>
      </c>
      <c r="G138" s="13">
        <v>50000</v>
      </c>
      <c r="H138" s="13">
        <v>1854</v>
      </c>
      <c r="I138" s="13">
        <v>1435</v>
      </c>
      <c r="J138" s="13">
        <v>3550</v>
      </c>
      <c r="K138" s="13">
        <v>575</v>
      </c>
      <c r="L138" s="13">
        <v>1520</v>
      </c>
      <c r="M138" s="13">
        <v>3545</v>
      </c>
      <c r="N138" s="83">
        <v>25</v>
      </c>
      <c r="O138" s="13">
        <v>4834</v>
      </c>
      <c r="P138" s="13">
        <v>4834</v>
      </c>
      <c r="Q138" s="13">
        <f t="shared" si="2"/>
        <v>45166</v>
      </c>
      <c r="R138"/>
      <c r="S138" s="53"/>
    </row>
    <row r="139" spans="1:19" s="54" customFormat="1" ht="15">
      <c r="A139" s="87">
        <v>123</v>
      </c>
      <c r="B139" s="83" t="s">
        <v>248</v>
      </c>
      <c r="C139" s="20" t="s">
        <v>226</v>
      </c>
      <c r="D139" s="83" t="s">
        <v>48</v>
      </c>
      <c r="E139" s="52" t="s">
        <v>72</v>
      </c>
      <c r="F139" s="139" t="s">
        <v>478</v>
      </c>
      <c r="G139" s="13">
        <v>26250</v>
      </c>
      <c r="H139" s="83">
        <v>0</v>
      </c>
      <c r="I139" s="83">
        <v>753.38</v>
      </c>
      <c r="J139" s="13">
        <v>1863.75</v>
      </c>
      <c r="K139" s="13">
        <v>301.88</v>
      </c>
      <c r="L139" s="83">
        <v>798</v>
      </c>
      <c r="M139" s="13">
        <v>1861.13</v>
      </c>
      <c r="N139" s="83">
        <v>25</v>
      </c>
      <c r="O139" s="13">
        <v>1576.38</v>
      </c>
      <c r="P139" s="13">
        <v>1576.38</v>
      </c>
      <c r="Q139" s="13">
        <f t="shared" si="2"/>
        <v>24673.62</v>
      </c>
      <c r="R139"/>
      <c r="S139" s="53"/>
    </row>
    <row r="140" spans="1:19" s="54" customFormat="1" ht="15">
      <c r="A140" s="87">
        <v>124</v>
      </c>
      <c r="B140" s="83" t="s">
        <v>249</v>
      </c>
      <c r="C140" s="20" t="s">
        <v>226</v>
      </c>
      <c r="D140" s="83" t="s">
        <v>111</v>
      </c>
      <c r="E140" s="52" t="s">
        <v>72</v>
      </c>
      <c r="F140" s="139" t="s">
        <v>478</v>
      </c>
      <c r="G140" s="13">
        <v>70000</v>
      </c>
      <c r="H140" s="13">
        <v>5368.48</v>
      </c>
      <c r="I140" s="13">
        <v>2009</v>
      </c>
      <c r="J140" s="13">
        <v>4970</v>
      </c>
      <c r="K140" s="13">
        <v>620.16999999999996</v>
      </c>
      <c r="L140" s="13">
        <v>2128</v>
      </c>
      <c r="M140" s="13">
        <v>4963</v>
      </c>
      <c r="N140" s="13">
        <v>4888</v>
      </c>
      <c r="O140" s="13">
        <v>14393.48</v>
      </c>
      <c r="P140" s="13">
        <v>14393.48</v>
      </c>
      <c r="Q140" s="13">
        <f t="shared" si="2"/>
        <v>55606.520000000004</v>
      </c>
      <c r="R140"/>
      <c r="S140" s="53"/>
    </row>
    <row r="141" spans="1:19" s="54" customFormat="1" ht="15">
      <c r="A141" s="87">
        <v>125</v>
      </c>
      <c r="B141" s="83" t="s">
        <v>250</v>
      </c>
      <c r="C141" s="20" t="s">
        <v>226</v>
      </c>
      <c r="D141" s="83" t="s">
        <v>233</v>
      </c>
      <c r="E141" s="52" t="s">
        <v>72</v>
      </c>
      <c r="F141" s="139" t="s">
        <v>477</v>
      </c>
      <c r="G141" s="13">
        <v>50000</v>
      </c>
      <c r="H141" s="13">
        <v>1675.48</v>
      </c>
      <c r="I141" s="13">
        <v>1435</v>
      </c>
      <c r="J141" s="13">
        <v>3550</v>
      </c>
      <c r="K141" s="13">
        <v>575</v>
      </c>
      <c r="L141" s="13">
        <v>1520</v>
      </c>
      <c r="M141" s="13">
        <v>3545</v>
      </c>
      <c r="N141" s="13">
        <v>6419.56</v>
      </c>
      <c r="O141" s="13">
        <v>11026.04</v>
      </c>
      <c r="P141" s="13">
        <v>10890.04</v>
      </c>
      <c r="Q141" s="13">
        <f t="shared" si="2"/>
        <v>38973.96</v>
      </c>
      <c r="R141"/>
      <c r="S141" s="53"/>
    </row>
    <row r="142" spans="1:19" s="54" customFormat="1" ht="15">
      <c r="A142" s="87">
        <v>126</v>
      </c>
      <c r="B142" s="83" t="s">
        <v>251</v>
      </c>
      <c r="C142" s="20" t="s">
        <v>226</v>
      </c>
      <c r="D142" s="83" t="s">
        <v>75</v>
      </c>
      <c r="E142" s="52" t="s">
        <v>72</v>
      </c>
      <c r="F142" s="139" t="s">
        <v>477</v>
      </c>
      <c r="G142" s="13">
        <v>26250</v>
      </c>
      <c r="H142" s="83">
        <v>0</v>
      </c>
      <c r="I142" s="83">
        <v>753.38</v>
      </c>
      <c r="J142" s="13">
        <v>1863.75</v>
      </c>
      <c r="K142" s="13">
        <v>301.88</v>
      </c>
      <c r="L142" s="83">
        <v>798</v>
      </c>
      <c r="M142" s="13">
        <v>1861.13</v>
      </c>
      <c r="N142" s="13">
        <v>2421.12</v>
      </c>
      <c r="O142" s="13">
        <v>3972.5</v>
      </c>
      <c r="P142" s="13">
        <v>3812.5</v>
      </c>
      <c r="Q142" s="13">
        <f t="shared" si="2"/>
        <v>22277.5</v>
      </c>
      <c r="R142"/>
      <c r="S142" s="53"/>
    </row>
    <row r="143" spans="1:19" s="54" customFormat="1" ht="15">
      <c r="A143" s="87">
        <v>127</v>
      </c>
      <c r="B143" s="83" t="s">
        <v>252</v>
      </c>
      <c r="C143" s="20" t="s">
        <v>253</v>
      </c>
      <c r="D143" s="83" t="s">
        <v>111</v>
      </c>
      <c r="E143" s="52" t="s">
        <v>72</v>
      </c>
      <c r="F143" s="139" t="s">
        <v>478</v>
      </c>
      <c r="G143" s="13">
        <v>45000</v>
      </c>
      <c r="H143" s="13">
        <v>1148.33</v>
      </c>
      <c r="I143" s="13">
        <v>1291.5</v>
      </c>
      <c r="J143" s="13">
        <v>3195</v>
      </c>
      <c r="K143" s="13">
        <v>517.5</v>
      </c>
      <c r="L143" s="13">
        <v>1368</v>
      </c>
      <c r="M143" s="13">
        <v>3190.5</v>
      </c>
      <c r="N143" s="83">
        <v>25</v>
      </c>
      <c r="O143" s="13">
        <v>3832.83</v>
      </c>
      <c r="P143" s="13">
        <v>3832.83</v>
      </c>
      <c r="Q143" s="13">
        <f t="shared" si="2"/>
        <v>41167.17</v>
      </c>
      <c r="R143"/>
      <c r="S143" s="53"/>
    </row>
    <row r="144" spans="1:19" s="54" customFormat="1" ht="15">
      <c r="A144" s="87">
        <v>128</v>
      </c>
      <c r="B144" s="83" t="s">
        <v>254</v>
      </c>
      <c r="C144" s="20" t="s">
        <v>39</v>
      </c>
      <c r="D144" s="83" t="s">
        <v>103</v>
      </c>
      <c r="E144" s="52" t="s">
        <v>72</v>
      </c>
      <c r="F144" s="139" t="s">
        <v>477</v>
      </c>
      <c r="G144" s="13">
        <v>24150</v>
      </c>
      <c r="H144" s="83">
        <v>0</v>
      </c>
      <c r="I144" s="83">
        <v>693.11</v>
      </c>
      <c r="J144" s="13">
        <v>1714.65</v>
      </c>
      <c r="K144" s="13">
        <v>277.73</v>
      </c>
      <c r="L144" s="83">
        <v>734.16</v>
      </c>
      <c r="M144" s="13">
        <v>1712.24</v>
      </c>
      <c r="N144" s="83">
        <v>25</v>
      </c>
      <c r="O144" s="13">
        <v>1452.27</v>
      </c>
      <c r="P144" s="13">
        <v>1452.27</v>
      </c>
      <c r="Q144" s="13">
        <f t="shared" si="2"/>
        <v>22697.73</v>
      </c>
      <c r="R144"/>
      <c r="S144" s="53"/>
    </row>
    <row r="145" spans="1:19" s="54" customFormat="1" ht="15">
      <c r="A145" s="87">
        <v>129</v>
      </c>
      <c r="B145" s="83" t="s">
        <v>267</v>
      </c>
      <c r="C145" s="20" t="s">
        <v>256</v>
      </c>
      <c r="D145" s="83" t="s">
        <v>268</v>
      </c>
      <c r="E145" s="52" t="s">
        <v>99</v>
      </c>
      <c r="F145" s="139" t="s">
        <v>477</v>
      </c>
      <c r="G145" s="13">
        <v>55000</v>
      </c>
      <c r="H145" s="13">
        <v>2559.6799999999998</v>
      </c>
      <c r="I145" s="13">
        <v>1578.5</v>
      </c>
      <c r="J145" s="13">
        <v>3905</v>
      </c>
      <c r="K145" s="13">
        <v>620.16999999999996</v>
      </c>
      <c r="L145" s="13">
        <v>1672</v>
      </c>
      <c r="M145" s="13">
        <v>3899.5</v>
      </c>
      <c r="N145" s="13">
        <v>20240.439999999999</v>
      </c>
      <c r="O145" s="13">
        <v>26050.62</v>
      </c>
      <c r="P145" s="13">
        <v>26050.62</v>
      </c>
      <c r="Q145" s="13">
        <f>SUM(G145-O145)</f>
        <v>28949.38</v>
      </c>
      <c r="R145"/>
      <c r="S145" s="53"/>
    </row>
    <row r="146" spans="1:19" s="54" customFormat="1" ht="12.75" customHeight="1">
      <c r="A146" s="87">
        <v>130</v>
      </c>
      <c r="B146" s="83" t="s">
        <v>255</v>
      </c>
      <c r="C146" s="20" t="s">
        <v>256</v>
      </c>
      <c r="D146" s="83" t="s">
        <v>455</v>
      </c>
      <c r="E146" s="52" t="s">
        <v>72</v>
      </c>
      <c r="F146" s="139" t="s">
        <v>477</v>
      </c>
      <c r="G146" s="13">
        <v>24150</v>
      </c>
      <c r="H146" s="83">
        <v>0</v>
      </c>
      <c r="I146" s="83">
        <v>693.11</v>
      </c>
      <c r="J146" s="13">
        <v>1714.65</v>
      </c>
      <c r="K146" s="13">
        <v>277.73</v>
      </c>
      <c r="L146" s="83">
        <v>734.16</v>
      </c>
      <c r="M146" s="13">
        <v>1712.24</v>
      </c>
      <c r="N146" s="13">
        <v>15223.66</v>
      </c>
      <c r="O146" s="13">
        <v>16650.93</v>
      </c>
      <c r="P146" s="13">
        <v>20398.41</v>
      </c>
      <c r="Q146" s="13">
        <f t="shared" ref="Q146:Q211" si="3">SUM(G146-O146)</f>
        <v>7499.07</v>
      </c>
      <c r="R146"/>
      <c r="S146" s="53"/>
    </row>
    <row r="147" spans="1:19" s="54" customFormat="1" ht="15">
      <c r="A147" s="87">
        <v>131</v>
      </c>
      <c r="B147" s="83" t="s">
        <v>257</v>
      </c>
      <c r="C147" s="83" t="s">
        <v>256</v>
      </c>
      <c r="D147" s="83" t="s">
        <v>258</v>
      </c>
      <c r="E147" s="52" t="s">
        <v>72</v>
      </c>
      <c r="F147" s="139" t="s">
        <v>477</v>
      </c>
      <c r="G147" s="13">
        <v>17500</v>
      </c>
      <c r="H147" s="83">
        <v>0</v>
      </c>
      <c r="I147" s="83">
        <v>502.25</v>
      </c>
      <c r="J147" s="13">
        <v>1242.5</v>
      </c>
      <c r="K147" s="13">
        <v>201.25</v>
      </c>
      <c r="L147" s="83">
        <v>532</v>
      </c>
      <c r="M147" s="13">
        <v>1240.75</v>
      </c>
      <c r="N147" s="83">
        <v>25</v>
      </c>
      <c r="O147" s="13">
        <v>1059.25</v>
      </c>
      <c r="P147" s="13">
        <v>1059.25</v>
      </c>
      <c r="Q147" s="13">
        <f t="shared" si="3"/>
        <v>16440.75</v>
      </c>
      <c r="R147"/>
      <c r="S147" s="53"/>
    </row>
    <row r="148" spans="1:19" s="54" customFormat="1" ht="15">
      <c r="A148" s="87">
        <v>132</v>
      </c>
      <c r="B148" s="83" t="s">
        <v>259</v>
      </c>
      <c r="C148" s="20" t="s">
        <v>256</v>
      </c>
      <c r="D148" s="83" t="s">
        <v>75</v>
      </c>
      <c r="E148" s="52" t="s">
        <v>72</v>
      </c>
      <c r="F148" s="139" t="s">
        <v>478</v>
      </c>
      <c r="G148" s="13">
        <v>16500</v>
      </c>
      <c r="H148" s="83">
        <v>0</v>
      </c>
      <c r="I148" s="83">
        <v>473.55</v>
      </c>
      <c r="J148" s="13">
        <v>1171.5</v>
      </c>
      <c r="K148" s="13">
        <v>189.75</v>
      </c>
      <c r="L148" s="83">
        <v>501.6</v>
      </c>
      <c r="M148" s="13">
        <v>1169.8499999999999</v>
      </c>
      <c r="N148" s="13">
        <v>4400.12</v>
      </c>
      <c r="O148" s="13">
        <v>5375.27</v>
      </c>
      <c r="P148" s="13">
        <v>5215.2700000000004</v>
      </c>
      <c r="Q148" s="13">
        <f t="shared" si="3"/>
        <v>11124.73</v>
      </c>
      <c r="R148"/>
      <c r="S148" s="53"/>
    </row>
    <row r="149" spans="1:19" s="54" customFormat="1" ht="15">
      <c r="A149" s="87">
        <v>133</v>
      </c>
      <c r="B149" s="83" t="s">
        <v>260</v>
      </c>
      <c r="C149" s="20" t="s">
        <v>256</v>
      </c>
      <c r="D149" s="83" t="s">
        <v>75</v>
      </c>
      <c r="E149" s="52" t="s">
        <v>72</v>
      </c>
      <c r="F149" s="139" t="s">
        <v>478</v>
      </c>
      <c r="G149" s="13">
        <v>20872</v>
      </c>
      <c r="H149" s="83">
        <v>0</v>
      </c>
      <c r="I149" s="83">
        <v>599.03</v>
      </c>
      <c r="J149" s="13">
        <v>1481.91</v>
      </c>
      <c r="K149" s="13">
        <v>240.03</v>
      </c>
      <c r="L149" s="83">
        <v>634.51</v>
      </c>
      <c r="M149" s="13">
        <v>1479.82</v>
      </c>
      <c r="N149" s="13">
        <v>3345.9</v>
      </c>
      <c r="O149" s="13">
        <v>4579.4399999999996</v>
      </c>
      <c r="P149" s="13">
        <v>4419.4399999999996</v>
      </c>
      <c r="Q149" s="13">
        <f t="shared" si="3"/>
        <v>16292.560000000001</v>
      </c>
      <c r="R149"/>
      <c r="S149" s="53"/>
    </row>
    <row r="150" spans="1:19" s="54" customFormat="1" ht="15">
      <c r="A150" s="87">
        <v>134</v>
      </c>
      <c r="B150" s="83" t="s">
        <v>261</v>
      </c>
      <c r="C150" s="20" t="s">
        <v>256</v>
      </c>
      <c r="D150" s="83" t="s">
        <v>75</v>
      </c>
      <c r="E150" s="52" t="s">
        <v>72</v>
      </c>
      <c r="F150" s="139" t="s">
        <v>478</v>
      </c>
      <c r="G150" s="13">
        <v>16500</v>
      </c>
      <c r="H150" s="83">
        <v>0</v>
      </c>
      <c r="I150" s="83">
        <v>473.55</v>
      </c>
      <c r="J150" s="13">
        <v>1171.5</v>
      </c>
      <c r="K150" s="13">
        <v>189.75</v>
      </c>
      <c r="L150" s="83">
        <v>501.6</v>
      </c>
      <c r="M150" s="13">
        <v>1169.8499999999999</v>
      </c>
      <c r="N150" s="13">
        <v>7181.16</v>
      </c>
      <c r="O150" s="13">
        <v>8156.31</v>
      </c>
      <c r="P150" s="13">
        <v>9073.1</v>
      </c>
      <c r="Q150" s="13">
        <f t="shared" si="3"/>
        <v>8343.6899999999987</v>
      </c>
      <c r="R150"/>
      <c r="S150" s="53"/>
    </row>
    <row r="151" spans="1:19" s="54" customFormat="1" ht="15">
      <c r="A151" s="87">
        <v>135</v>
      </c>
      <c r="B151" s="83" t="s">
        <v>262</v>
      </c>
      <c r="C151" s="20" t="s">
        <v>256</v>
      </c>
      <c r="D151" s="83" t="s">
        <v>75</v>
      </c>
      <c r="E151" s="52" t="s">
        <v>72</v>
      </c>
      <c r="F151" s="139" t="s">
        <v>478</v>
      </c>
      <c r="G151" s="13">
        <v>16500</v>
      </c>
      <c r="H151" s="83">
        <v>0</v>
      </c>
      <c r="I151" s="83">
        <v>473.55</v>
      </c>
      <c r="J151" s="13">
        <v>1171.5</v>
      </c>
      <c r="K151" s="13">
        <v>189.75</v>
      </c>
      <c r="L151" s="83">
        <v>501.6</v>
      </c>
      <c r="M151" s="13">
        <v>1169.8499999999999</v>
      </c>
      <c r="N151" s="13">
        <v>2076.67</v>
      </c>
      <c r="O151" s="13">
        <v>3051.82</v>
      </c>
      <c r="P151" s="13">
        <v>3051.82</v>
      </c>
      <c r="Q151" s="13">
        <f t="shared" si="3"/>
        <v>13448.18</v>
      </c>
      <c r="R151"/>
      <c r="S151" s="53"/>
    </row>
    <row r="152" spans="1:19" s="54" customFormat="1" ht="15">
      <c r="A152" s="87">
        <v>136</v>
      </c>
      <c r="B152" s="83" t="s">
        <v>263</v>
      </c>
      <c r="C152" s="20" t="s">
        <v>256</v>
      </c>
      <c r="D152" s="83" t="s">
        <v>75</v>
      </c>
      <c r="E152" s="52" t="s">
        <v>72</v>
      </c>
      <c r="F152" s="139" t="s">
        <v>478</v>
      </c>
      <c r="G152" s="13">
        <v>28040</v>
      </c>
      <c r="H152" s="83">
        <v>0</v>
      </c>
      <c r="I152" s="83">
        <v>804.75</v>
      </c>
      <c r="J152" s="13">
        <v>1990.84</v>
      </c>
      <c r="K152" s="13">
        <v>322.45999999999998</v>
      </c>
      <c r="L152" s="83">
        <v>852.42</v>
      </c>
      <c r="M152" s="13">
        <v>1988.04</v>
      </c>
      <c r="N152" s="83">
        <v>25</v>
      </c>
      <c r="O152" s="13">
        <v>1682.17</v>
      </c>
      <c r="P152" s="13">
        <v>1682.17</v>
      </c>
      <c r="Q152" s="13">
        <f t="shared" si="3"/>
        <v>26357.83</v>
      </c>
      <c r="R152"/>
      <c r="S152" s="53"/>
    </row>
    <row r="153" spans="1:19" s="54" customFormat="1" ht="15">
      <c r="A153" s="87">
        <v>137</v>
      </c>
      <c r="B153" s="83" t="s">
        <v>264</v>
      </c>
      <c r="C153" s="20" t="s">
        <v>256</v>
      </c>
      <c r="D153" s="83" t="s">
        <v>146</v>
      </c>
      <c r="E153" s="52" t="s">
        <v>72</v>
      </c>
      <c r="F153" s="139" t="s">
        <v>478</v>
      </c>
      <c r="G153" s="13">
        <v>83000</v>
      </c>
      <c r="H153" s="13">
        <v>8106.54</v>
      </c>
      <c r="I153" s="13">
        <v>2382.1</v>
      </c>
      <c r="J153" s="13">
        <v>5893</v>
      </c>
      <c r="K153" s="13">
        <v>620.16999999999996</v>
      </c>
      <c r="L153" s="13">
        <v>2523.1999999999998</v>
      </c>
      <c r="M153" s="13">
        <v>5884.7</v>
      </c>
      <c r="N153" s="13">
        <v>11012.94</v>
      </c>
      <c r="O153" s="13">
        <v>24024.78</v>
      </c>
      <c r="P153" s="13">
        <v>24024.78</v>
      </c>
      <c r="Q153" s="13">
        <f t="shared" si="3"/>
        <v>58975.22</v>
      </c>
      <c r="R153"/>
      <c r="S153" s="53"/>
    </row>
    <row r="154" spans="1:19" s="54" customFormat="1" ht="15">
      <c r="A154" s="87">
        <v>138</v>
      </c>
      <c r="B154" s="83" t="s">
        <v>265</v>
      </c>
      <c r="C154" s="20" t="s">
        <v>256</v>
      </c>
      <c r="D154" s="83" t="s">
        <v>75</v>
      </c>
      <c r="E154" s="52" t="s">
        <v>72</v>
      </c>
      <c r="F154" s="139" t="s">
        <v>477</v>
      </c>
      <c r="G154" s="13">
        <v>22000</v>
      </c>
      <c r="H154" s="83">
        <v>0</v>
      </c>
      <c r="I154" s="83">
        <v>631.4</v>
      </c>
      <c r="J154" s="13">
        <v>1562</v>
      </c>
      <c r="K154" s="13">
        <v>253</v>
      </c>
      <c r="L154" s="83">
        <v>668.8</v>
      </c>
      <c r="M154" s="13">
        <v>1559.8</v>
      </c>
      <c r="N154" s="13">
        <v>7452.02</v>
      </c>
      <c r="O154" s="13">
        <v>8752.2199999999993</v>
      </c>
      <c r="P154" s="13">
        <v>8752.2199999999993</v>
      </c>
      <c r="Q154" s="13">
        <f t="shared" si="3"/>
        <v>13247.78</v>
      </c>
      <c r="R154"/>
      <c r="S154" s="53"/>
    </row>
    <row r="155" spans="1:19" s="54" customFormat="1" ht="15">
      <c r="A155" s="87">
        <v>139</v>
      </c>
      <c r="B155" s="83" t="s">
        <v>266</v>
      </c>
      <c r="C155" s="20" t="s">
        <v>256</v>
      </c>
      <c r="D155" s="83" t="s">
        <v>75</v>
      </c>
      <c r="E155" s="52" t="s">
        <v>72</v>
      </c>
      <c r="F155" s="139" t="s">
        <v>477</v>
      </c>
      <c r="G155" s="13">
        <v>16500</v>
      </c>
      <c r="H155" s="83">
        <v>0</v>
      </c>
      <c r="I155" s="83">
        <v>473.55</v>
      </c>
      <c r="J155" s="13">
        <v>1171.5</v>
      </c>
      <c r="K155" s="13">
        <v>189.75</v>
      </c>
      <c r="L155" s="83">
        <v>501.6</v>
      </c>
      <c r="M155" s="13">
        <v>1169.8499999999999</v>
      </c>
      <c r="N155" s="13">
        <v>2620.08</v>
      </c>
      <c r="O155" s="13">
        <v>3595.23</v>
      </c>
      <c r="P155" s="13">
        <v>3595.23</v>
      </c>
      <c r="Q155" s="13">
        <f t="shared" si="3"/>
        <v>12904.77</v>
      </c>
      <c r="R155"/>
      <c r="S155" s="53"/>
    </row>
    <row r="156" spans="1:19" s="54" customFormat="1" ht="15">
      <c r="A156" s="87">
        <v>140</v>
      </c>
      <c r="B156" s="83" t="s">
        <v>287</v>
      </c>
      <c r="C156" s="20" t="s">
        <v>25</v>
      </c>
      <c r="D156" s="83" t="s">
        <v>55</v>
      </c>
      <c r="E156" s="52" t="s">
        <v>99</v>
      </c>
      <c r="F156" s="139" t="s">
        <v>477</v>
      </c>
      <c r="G156" s="13">
        <v>31000</v>
      </c>
      <c r="H156" s="83">
        <v>0</v>
      </c>
      <c r="I156" s="83">
        <v>889.7</v>
      </c>
      <c r="J156" s="13">
        <v>2201</v>
      </c>
      <c r="K156" s="13">
        <v>356.5</v>
      </c>
      <c r="L156" s="83">
        <v>942.4</v>
      </c>
      <c r="M156" s="13">
        <v>2197.9</v>
      </c>
      <c r="N156" s="13">
        <v>15681.42</v>
      </c>
      <c r="O156" s="13">
        <v>17513.52</v>
      </c>
      <c r="P156" s="13">
        <v>15696.85</v>
      </c>
      <c r="Q156" s="13">
        <f>SUM(G156-O156)</f>
        <v>13486.48</v>
      </c>
      <c r="R156"/>
      <c r="S156" s="53"/>
    </row>
    <row r="157" spans="1:19" s="54" customFormat="1" ht="15">
      <c r="A157" s="87">
        <v>141</v>
      </c>
      <c r="B157" s="83" t="s">
        <v>293</v>
      </c>
      <c r="C157" s="20" t="s">
        <v>25</v>
      </c>
      <c r="D157" s="83" t="s">
        <v>75</v>
      </c>
      <c r="E157" s="52" t="s">
        <v>99</v>
      </c>
      <c r="F157" s="139" t="s">
        <v>477</v>
      </c>
      <c r="G157" s="13">
        <v>22050</v>
      </c>
      <c r="H157" s="83">
        <v>0</v>
      </c>
      <c r="I157" s="83">
        <v>632.84</v>
      </c>
      <c r="J157" s="13">
        <v>1565.55</v>
      </c>
      <c r="K157" s="13">
        <v>253.58</v>
      </c>
      <c r="L157" s="83">
        <v>670.32</v>
      </c>
      <c r="M157" s="13">
        <v>1563.35</v>
      </c>
      <c r="N157" s="13">
        <v>15911.49</v>
      </c>
      <c r="O157" s="13">
        <v>17214.650000000001</v>
      </c>
      <c r="P157" s="13">
        <v>17214.650000000001</v>
      </c>
      <c r="Q157" s="13">
        <f>SUM(G157-O157)</f>
        <v>4835.3499999999985</v>
      </c>
      <c r="R157"/>
      <c r="S157" s="53"/>
    </row>
    <row r="158" spans="1:19" s="54" customFormat="1" ht="15">
      <c r="A158" s="87">
        <v>142</v>
      </c>
      <c r="B158" s="83" t="s">
        <v>269</v>
      </c>
      <c r="C158" s="20" t="s">
        <v>25</v>
      </c>
      <c r="D158" s="83" t="s">
        <v>55</v>
      </c>
      <c r="E158" s="52" t="s">
        <v>72</v>
      </c>
      <c r="F158" s="139" t="s">
        <v>477</v>
      </c>
      <c r="G158" s="13">
        <v>31000</v>
      </c>
      <c r="H158" s="83">
        <v>0</v>
      </c>
      <c r="I158" s="83">
        <v>889.7</v>
      </c>
      <c r="J158" s="13">
        <v>2201</v>
      </c>
      <c r="K158" s="13">
        <v>356.5</v>
      </c>
      <c r="L158" s="83">
        <v>942.4</v>
      </c>
      <c r="M158" s="13">
        <v>2197.9</v>
      </c>
      <c r="N158" s="13">
        <v>7195.63</v>
      </c>
      <c r="O158" s="13">
        <v>9027.73</v>
      </c>
      <c r="P158" s="13">
        <v>9027.73</v>
      </c>
      <c r="Q158" s="13">
        <f t="shared" si="3"/>
        <v>21972.27</v>
      </c>
      <c r="R158"/>
      <c r="S158" s="53"/>
    </row>
    <row r="159" spans="1:19" s="54" customFormat="1" ht="15">
      <c r="A159" s="87">
        <v>143</v>
      </c>
      <c r="B159" s="83" t="s">
        <v>270</v>
      </c>
      <c r="C159" s="20" t="s">
        <v>25</v>
      </c>
      <c r="D159" s="83" t="s">
        <v>62</v>
      </c>
      <c r="E159" s="52" t="s">
        <v>72</v>
      </c>
      <c r="F159" s="139" t="s">
        <v>477</v>
      </c>
      <c r="G159" s="13">
        <v>50000</v>
      </c>
      <c r="H159" s="13">
        <v>1675.48</v>
      </c>
      <c r="I159" s="13">
        <v>1435</v>
      </c>
      <c r="J159" s="13">
        <v>3550</v>
      </c>
      <c r="K159" s="13">
        <v>575</v>
      </c>
      <c r="L159" s="13">
        <v>1520</v>
      </c>
      <c r="M159" s="13">
        <v>3545</v>
      </c>
      <c r="N159" s="13">
        <v>14921.12</v>
      </c>
      <c r="O159" s="13">
        <v>19527.599999999999</v>
      </c>
      <c r="P159" s="13">
        <v>19391.599999999999</v>
      </c>
      <c r="Q159" s="13">
        <f t="shared" si="3"/>
        <v>30472.400000000001</v>
      </c>
      <c r="R159"/>
      <c r="S159" s="53"/>
    </row>
    <row r="160" spans="1:19" s="54" customFormat="1" ht="15">
      <c r="A160" s="87">
        <v>144</v>
      </c>
      <c r="B160" s="83" t="s">
        <v>271</v>
      </c>
      <c r="C160" s="20" t="s">
        <v>25</v>
      </c>
      <c r="D160" s="83" t="s">
        <v>103</v>
      </c>
      <c r="E160" s="52" t="s">
        <v>72</v>
      </c>
      <c r="F160" s="139" t="s">
        <v>477</v>
      </c>
      <c r="G160" s="13">
        <v>24150</v>
      </c>
      <c r="H160" s="83">
        <v>0</v>
      </c>
      <c r="I160" s="83">
        <v>693.11</v>
      </c>
      <c r="J160" s="13">
        <v>1714.65</v>
      </c>
      <c r="K160" s="13">
        <v>277.73</v>
      </c>
      <c r="L160" s="83">
        <v>734.16</v>
      </c>
      <c r="M160" s="13">
        <v>1712.24</v>
      </c>
      <c r="N160" s="83">
        <v>25</v>
      </c>
      <c r="O160" s="13">
        <v>1452.27</v>
      </c>
      <c r="P160" s="13">
        <v>1452.27</v>
      </c>
      <c r="Q160" s="13">
        <f t="shared" si="3"/>
        <v>22697.73</v>
      </c>
      <c r="R160"/>
      <c r="S160" s="53"/>
    </row>
    <row r="161" spans="1:19" s="54" customFormat="1" ht="15">
      <c r="A161" s="87">
        <v>145</v>
      </c>
      <c r="B161" s="83" t="s">
        <v>272</v>
      </c>
      <c r="C161" s="83" t="s">
        <v>25</v>
      </c>
      <c r="D161" s="83" t="s">
        <v>75</v>
      </c>
      <c r="E161" s="52" t="s">
        <v>72</v>
      </c>
      <c r="F161" s="139" t="s">
        <v>477</v>
      </c>
      <c r="G161" s="13">
        <v>17050</v>
      </c>
      <c r="H161" s="83">
        <v>0</v>
      </c>
      <c r="I161" s="83">
        <v>489.34</v>
      </c>
      <c r="J161" s="13">
        <v>1210.55</v>
      </c>
      <c r="K161" s="13">
        <v>196.08</v>
      </c>
      <c r="L161" s="83">
        <v>518.32000000000005</v>
      </c>
      <c r="M161" s="13">
        <v>1208.8499999999999</v>
      </c>
      <c r="N161" s="13">
        <v>1900.12</v>
      </c>
      <c r="O161" s="13">
        <v>2907.78</v>
      </c>
      <c r="P161" s="13">
        <v>2747.78</v>
      </c>
      <c r="Q161" s="13">
        <f t="shared" si="3"/>
        <v>14142.22</v>
      </c>
      <c r="R161"/>
      <c r="S161" s="53"/>
    </row>
    <row r="162" spans="1:19" s="54" customFormat="1" ht="15">
      <c r="A162" s="87">
        <v>146</v>
      </c>
      <c r="B162" s="83" t="s">
        <v>273</v>
      </c>
      <c r="C162" s="20" t="s">
        <v>25</v>
      </c>
      <c r="D162" s="83" t="s">
        <v>75</v>
      </c>
      <c r="E162" s="52" t="s">
        <v>72</v>
      </c>
      <c r="F162" s="139" t="s">
        <v>478</v>
      </c>
      <c r="G162" s="13">
        <v>27825</v>
      </c>
      <c r="H162" s="83">
        <v>0</v>
      </c>
      <c r="I162" s="83">
        <v>798.58</v>
      </c>
      <c r="J162" s="13">
        <v>1975.58</v>
      </c>
      <c r="K162" s="13">
        <v>319.99</v>
      </c>
      <c r="L162" s="83">
        <v>845.88</v>
      </c>
      <c r="M162" s="13">
        <v>1972.79</v>
      </c>
      <c r="N162" s="13">
        <v>26160.54</v>
      </c>
      <c r="O162" s="13">
        <v>27805</v>
      </c>
      <c r="P162" s="13">
        <v>27725</v>
      </c>
      <c r="Q162" s="13">
        <f t="shared" si="3"/>
        <v>20</v>
      </c>
      <c r="R162"/>
      <c r="S162" s="53"/>
    </row>
    <row r="163" spans="1:19" s="54" customFormat="1" ht="15">
      <c r="A163" s="87">
        <v>147</v>
      </c>
      <c r="B163" s="83" t="s">
        <v>274</v>
      </c>
      <c r="C163" s="20" t="s">
        <v>25</v>
      </c>
      <c r="D163" s="83" t="s">
        <v>62</v>
      </c>
      <c r="E163" s="52" t="s">
        <v>72</v>
      </c>
      <c r="F163" s="139" t="s">
        <v>477</v>
      </c>
      <c r="G163" s="13">
        <v>50000</v>
      </c>
      <c r="H163" s="13">
        <v>1675.48</v>
      </c>
      <c r="I163" s="13">
        <v>1435</v>
      </c>
      <c r="J163" s="13">
        <v>3550</v>
      </c>
      <c r="K163" s="13">
        <v>575</v>
      </c>
      <c r="L163" s="13">
        <v>1520</v>
      </c>
      <c r="M163" s="13">
        <v>3545</v>
      </c>
      <c r="N163" s="13">
        <v>1375.12</v>
      </c>
      <c r="O163" s="13">
        <v>5981.6</v>
      </c>
      <c r="P163" s="13">
        <v>5845.6</v>
      </c>
      <c r="Q163" s="13">
        <f t="shared" si="3"/>
        <v>44018.400000000001</v>
      </c>
      <c r="R163"/>
      <c r="S163" s="53"/>
    </row>
    <row r="164" spans="1:19" s="54" customFormat="1" ht="15">
      <c r="A164" s="87">
        <v>148</v>
      </c>
      <c r="B164" s="83" t="s">
        <v>275</v>
      </c>
      <c r="C164" s="20" t="s">
        <v>25</v>
      </c>
      <c r="D164" s="83" t="s">
        <v>75</v>
      </c>
      <c r="E164" s="52" t="s">
        <v>72</v>
      </c>
      <c r="F164" s="139" t="s">
        <v>478</v>
      </c>
      <c r="G164" s="13">
        <v>19800</v>
      </c>
      <c r="H164" s="83">
        <v>0</v>
      </c>
      <c r="I164" s="83">
        <v>568.26</v>
      </c>
      <c r="J164" s="13">
        <v>1405.8</v>
      </c>
      <c r="K164" s="13">
        <v>227.7</v>
      </c>
      <c r="L164" s="83">
        <v>601.91999999999996</v>
      </c>
      <c r="M164" s="13">
        <v>1403.82</v>
      </c>
      <c r="N164" s="13">
        <v>1050</v>
      </c>
      <c r="O164" s="13">
        <v>2220.1799999999998</v>
      </c>
      <c r="P164" s="13">
        <v>1195.18</v>
      </c>
      <c r="Q164" s="13">
        <f t="shared" si="3"/>
        <v>17579.82</v>
      </c>
      <c r="R164"/>
      <c r="S164" s="53"/>
    </row>
    <row r="165" spans="1:19" s="54" customFormat="1" ht="15">
      <c r="A165" s="87">
        <v>149</v>
      </c>
      <c r="B165" s="83" t="s">
        <v>276</v>
      </c>
      <c r="C165" s="20" t="s">
        <v>25</v>
      </c>
      <c r="D165" s="83" t="s">
        <v>75</v>
      </c>
      <c r="E165" s="52" t="s">
        <v>72</v>
      </c>
      <c r="F165" s="139" t="s">
        <v>477</v>
      </c>
      <c r="G165" s="13">
        <v>22050</v>
      </c>
      <c r="H165" s="83">
        <v>0</v>
      </c>
      <c r="I165" s="83">
        <v>632.84</v>
      </c>
      <c r="J165" s="13">
        <v>1565.55</v>
      </c>
      <c r="K165" s="13">
        <v>253.58</v>
      </c>
      <c r="L165" s="83">
        <v>670.32</v>
      </c>
      <c r="M165" s="13">
        <v>1563.35</v>
      </c>
      <c r="N165" s="13">
        <v>9418.92</v>
      </c>
      <c r="O165" s="13">
        <v>10722.08</v>
      </c>
      <c r="P165" s="13">
        <v>10722.08</v>
      </c>
      <c r="Q165" s="13">
        <f t="shared" si="3"/>
        <v>11327.92</v>
      </c>
      <c r="R165"/>
      <c r="S165" s="53"/>
    </row>
    <row r="166" spans="1:19" s="54" customFormat="1" ht="15">
      <c r="A166" s="87">
        <v>150</v>
      </c>
      <c r="B166" s="83" t="s">
        <v>277</v>
      </c>
      <c r="C166" s="55" t="s">
        <v>25</v>
      </c>
      <c r="D166" s="83" t="s">
        <v>103</v>
      </c>
      <c r="E166" s="52" t="s">
        <v>72</v>
      </c>
      <c r="F166" s="139" t="s">
        <v>477</v>
      </c>
      <c r="G166" s="13">
        <v>24150</v>
      </c>
      <c r="H166" s="83">
        <v>0</v>
      </c>
      <c r="I166" s="83">
        <v>693.11</v>
      </c>
      <c r="J166" s="13">
        <v>1714.65</v>
      </c>
      <c r="K166" s="13">
        <v>277.73</v>
      </c>
      <c r="L166" s="83">
        <v>734.16</v>
      </c>
      <c r="M166" s="13">
        <v>1712.24</v>
      </c>
      <c r="N166" s="83">
        <v>25</v>
      </c>
      <c r="O166" s="13">
        <v>1452.27</v>
      </c>
      <c r="P166" s="13">
        <v>1452.27</v>
      </c>
      <c r="Q166" s="13">
        <f t="shared" si="3"/>
        <v>22697.73</v>
      </c>
      <c r="R166"/>
      <c r="S166" s="53"/>
    </row>
    <row r="167" spans="1:19" s="54" customFormat="1" ht="15">
      <c r="A167" s="87">
        <v>151</v>
      </c>
      <c r="B167" s="83" t="s">
        <v>278</v>
      </c>
      <c r="C167" s="20" t="s">
        <v>25</v>
      </c>
      <c r="D167" s="83" t="s">
        <v>75</v>
      </c>
      <c r="E167" s="52" t="s">
        <v>72</v>
      </c>
      <c r="F167" s="139" t="s">
        <v>478</v>
      </c>
      <c r="G167" s="13">
        <v>19800</v>
      </c>
      <c r="H167" s="83">
        <v>0</v>
      </c>
      <c r="I167" s="83">
        <v>568.26</v>
      </c>
      <c r="J167" s="13">
        <v>1405.8</v>
      </c>
      <c r="K167" s="13">
        <v>227.7</v>
      </c>
      <c r="L167" s="83">
        <v>601.91999999999996</v>
      </c>
      <c r="M167" s="13">
        <v>1403.82</v>
      </c>
      <c r="N167" s="83">
        <v>25</v>
      </c>
      <c r="O167" s="13">
        <v>1195.18</v>
      </c>
      <c r="P167" s="13">
        <v>1195.18</v>
      </c>
      <c r="Q167" s="13">
        <f t="shared" si="3"/>
        <v>18604.82</v>
      </c>
      <c r="R167"/>
      <c r="S167" s="53"/>
    </row>
    <row r="168" spans="1:19" s="54" customFormat="1" ht="15">
      <c r="A168" s="87">
        <v>152</v>
      </c>
      <c r="B168" s="83" t="s">
        <v>279</v>
      </c>
      <c r="C168" s="20" t="s">
        <v>25</v>
      </c>
      <c r="D168" s="83" t="s">
        <v>75</v>
      </c>
      <c r="E168" s="52" t="s">
        <v>72</v>
      </c>
      <c r="F168" s="139" t="s">
        <v>478</v>
      </c>
      <c r="G168" s="13">
        <v>19800</v>
      </c>
      <c r="H168" s="83">
        <v>0</v>
      </c>
      <c r="I168" s="83">
        <v>568.26</v>
      </c>
      <c r="J168" s="13">
        <v>1405.8</v>
      </c>
      <c r="K168" s="13">
        <v>227.7</v>
      </c>
      <c r="L168" s="83">
        <v>601.91999999999996</v>
      </c>
      <c r="M168" s="13">
        <v>1403.82</v>
      </c>
      <c r="N168" s="83">
        <v>25</v>
      </c>
      <c r="O168" s="13">
        <v>1195.18</v>
      </c>
      <c r="P168" s="13">
        <v>1195.18</v>
      </c>
      <c r="Q168" s="13">
        <f t="shared" si="3"/>
        <v>18604.82</v>
      </c>
      <c r="R168"/>
      <c r="S168" s="53"/>
    </row>
    <row r="169" spans="1:19" s="54" customFormat="1" ht="15">
      <c r="A169" s="87">
        <v>153</v>
      </c>
      <c r="B169" s="83" t="s">
        <v>280</v>
      </c>
      <c r="C169" s="20" t="s">
        <v>25</v>
      </c>
      <c r="D169" s="83" t="s">
        <v>62</v>
      </c>
      <c r="E169" s="52" t="s">
        <v>72</v>
      </c>
      <c r="F169" s="139" t="s">
        <v>477</v>
      </c>
      <c r="G169" s="13">
        <v>31000</v>
      </c>
      <c r="H169" s="83">
        <v>0</v>
      </c>
      <c r="I169" s="83">
        <v>889.7</v>
      </c>
      <c r="J169" s="13">
        <v>2201</v>
      </c>
      <c r="K169" s="13">
        <v>356.5</v>
      </c>
      <c r="L169" s="83">
        <v>942.4</v>
      </c>
      <c r="M169" s="13">
        <v>2197.9</v>
      </c>
      <c r="N169" s="13">
        <v>7525.13</v>
      </c>
      <c r="O169" s="13">
        <v>9357.23</v>
      </c>
      <c r="P169" s="13">
        <v>6940.43</v>
      </c>
      <c r="Q169" s="13">
        <f t="shared" si="3"/>
        <v>21642.77</v>
      </c>
      <c r="R169"/>
      <c r="S169" s="53"/>
    </row>
    <row r="170" spans="1:19" s="54" customFormat="1" ht="15">
      <c r="A170" s="87">
        <v>154</v>
      </c>
      <c r="B170" s="83" t="s">
        <v>281</v>
      </c>
      <c r="C170" s="20" t="s">
        <v>25</v>
      </c>
      <c r="D170" s="83" t="s">
        <v>75</v>
      </c>
      <c r="E170" s="52" t="s">
        <v>72</v>
      </c>
      <c r="F170" s="139" t="s">
        <v>478</v>
      </c>
      <c r="G170" s="13">
        <v>17050</v>
      </c>
      <c r="H170" s="83">
        <v>0</v>
      </c>
      <c r="I170" s="83">
        <v>489.34</v>
      </c>
      <c r="J170" s="13">
        <v>1210.55</v>
      </c>
      <c r="K170" s="13">
        <v>196.08</v>
      </c>
      <c r="L170" s="83">
        <v>518.32000000000005</v>
      </c>
      <c r="M170" s="13">
        <v>1208.8499999999999</v>
      </c>
      <c r="N170" s="83">
        <v>600</v>
      </c>
      <c r="O170" s="13">
        <v>1607.66</v>
      </c>
      <c r="P170" s="13">
        <v>1607.66</v>
      </c>
      <c r="Q170" s="13">
        <f t="shared" si="3"/>
        <v>15442.34</v>
      </c>
      <c r="R170"/>
      <c r="S170" s="53"/>
    </row>
    <row r="171" spans="1:19" s="54" customFormat="1" ht="15">
      <c r="A171" s="87">
        <v>155</v>
      </c>
      <c r="B171" s="83" t="s">
        <v>282</v>
      </c>
      <c r="C171" s="20" t="s">
        <v>25</v>
      </c>
      <c r="D171" s="83" t="s">
        <v>75</v>
      </c>
      <c r="E171" s="52" t="s">
        <v>72</v>
      </c>
      <c r="F171" s="139" t="s">
        <v>478</v>
      </c>
      <c r="G171" s="13">
        <v>26250</v>
      </c>
      <c r="H171" s="83">
        <v>0</v>
      </c>
      <c r="I171" s="83">
        <v>753.38</v>
      </c>
      <c r="J171" s="13">
        <v>1863.75</v>
      </c>
      <c r="K171" s="13">
        <v>301.88</v>
      </c>
      <c r="L171" s="83">
        <v>798</v>
      </c>
      <c r="M171" s="13">
        <v>1861.13</v>
      </c>
      <c r="N171" s="83">
        <v>25</v>
      </c>
      <c r="O171" s="13">
        <v>1576.38</v>
      </c>
      <c r="P171" s="13">
        <v>1576.38</v>
      </c>
      <c r="Q171" s="13">
        <f t="shared" si="3"/>
        <v>24673.62</v>
      </c>
      <c r="R171"/>
      <c r="S171" s="53"/>
    </row>
    <row r="172" spans="1:19" s="54" customFormat="1" ht="15">
      <c r="A172" s="87">
        <v>156</v>
      </c>
      <c r="B172" s="83" t="s">
        <v>283</v>
      </c>
      <c r="C172" s="20" t="s">
        <v>25</v>
      </c>
      <c r="D172" s="83" t="s">
        <v>75</v>
      </c>
      <c r="E172" s="52" t="s">
        <v>72</v>
      </c>
      <c r="F172" s="139" t="s">
        <v>478</v>
      </c>
      <c r="G172" s="13">
        <v>22050</v>
      </c>
      <c r="H172" s="83">
        <v>0</v>
      </c>
      <c r="I172" s="83">
        <v>632.84</v>
      </c>
      <c r="J172" s="13">
        <v>1565.55</v>
      </c>
      <c r="K172" s="13">
        <v>253.58</v>
      </c>
      <c r="L172" s="83">
        <v>670.32</v>
      </c>
      <c r="M172" s="13">
        <v>1563.35</v>
      </c>
      <c r="N172" s="13">
        <v>1050</v>
      </c>
      <c r="O172" s="13">
        <v>2353.16</v>
      </c>
      <c r="P172" s="13">
        <v>2353.16</v>
      </c>
      <c r="Q172" s="13">
        <f t="shared" si="3"/>
        <v>19696.84</v>
      </c>
      <c r="R172"/>
      <c r="S172" s="53"/>
    </row>
    <row r="173" spans="1:19" s="54" customFormat="1" ht="15">
      <c r="A173" s="87">
        <v>157</v>
      </c>
      <c r="B173" s="83" t="s">
        <v>284</v>
      </c>
      <c r="C173" s="20" t="s">
        <v>25</v>
      </c>
      <c r="D173" s="83" t="s">
        <v>75</v>
      </c>
      <c r="E173" s="52" t="s">
        <v>72</v>
      </c>
      <c r="F173" s="139" t="s">
        <v>478</v>
      </c>
      <c r="G173" s="13">
        <v>19800</v>
      </c>
      <c r="H173" s="83">
        <v>0</v>
      </c>
      <c r="I173" s="83">
        <v>568.26</v>
      </c>
      <c r="J173" s="13">
        <v>1405.8</v>
      </c>
      <c r="K173" s="13">
        <v>227.7</v>
      </c>
      <c r="L173" s="83">
        <v>601.91999999999996</v>
      </c>
      <c r="M173" s="13">
        <v>1403.82</v>
      </c>
      <c r="N173" s="83">
        <v>25</v>
      </c>
      <c r="O173" s="13">
        <v>1195.18</v>
      </c>
      <c r="P173" s="13">
        <v>1195.18</v>
      </c>
      <c r="Q173" s="13">
        <f t="shared" si="3"/>
        <v>18604.82</v>
      </c>
      <c r="R173"/>
      <c r="S173" s="53"/>
    </row>
    <row r="174" spans="1:19" s="54" customFormat="1" ht="15">
      <c r="A174" s="87">
        <v>158</v>
      </c>
      <c r="B174" s="83" t="s">
        <v>285</v>
      </c>
      <c r="C174" s="20" t="s">
        <v>25</v>
      </c>
      <c r="D174" s="83" t="s">
        <v>75</v>
      </c>
      <c r="E174" s="52" t="s">
        <v>72</v>
      </c>
      <c r="F174" s="139" t="s">
        <v>478</v>
      </c>
      <c r="G174" s="13">
        <v>19800</v>
      </c>
      <c r="H174" s="83">
        <v>0</v>
      </c>
      <c r="I174" s="83">
        <v>568.26</v>
      </c>
      <c r="J174" s="13">
        <v>1405.8</v>
      </c>
      <c r="K174" s="13">
        <v>227.7</v>
      </c>
      <c r="L174" s="83">
        <v>601.91999999999996</v>
      </c>
      <c r="M174" s="13">
        <v>1403.82</v>
      </c>
      <c r="N174" s="13">
        <v>12705.63</v>
      </c>
      <c r="O174" s="13">
        <v>13875.81</v>
      </c>
      <c r="P174" s="13">
        <v>13715.81</v>
      </c>
      <c r="Q174" s="13">
        <f t="shared" si="3"/>
        <v>5924.1900000000005</v>
      </c>
      <c r="R174"/>
      <c r="S174" s="53"/>
    </row>
    <row r="175" spans="1:19" s="54" customFormat="1" ht="15">
      <c r="A175" s="87">
        <v>159</v>
      </c>
      <c r="B175" s="83" t="s">
        <v>286</v>
      </c>
      <c r="C175" s="20" t="s">
        <v>25</v>
      </c>
      <c r="D175" s="83" t="s">
        <v>75</v>
      </c>
      <c r="E175" s="52" t="s">
        <v>72</v>
      </c>
      <c r="F175" s="139" t="s">
        <v>478</v>
      </c>
      <c r="G175" s="13">
        <v>19800</v>
      </c>
      <c r="H175" s="83">
        <v>0</v>
      </c>
      <c r="I175" s="83">
        <v>568.26</v>
      </c>
      <c r="J175" s="13">
        <v>1405.8</v>
      </c>
      <c r="K175" s="13">
        <v>227.7</v>
      </c>
      <c r="L175" s="83">
        <v>601.91999999999996</v>
      </c>
      <c r="M175" s="13">
        <v>1403.82</v>
      </c>
      <c r="N175" s="13">
        <v>6592.45</v>
      </c>
      <c r="O175" s="13">
        <v>7762.63</v>
      </c>
      <c r="P175" s="13">
        <v>7762.63</v>
      </c>
      <c r="Q175" s="13">
        <f t="shared" si="3"/>
        <v>12037.369999999999</v>
      </c>
      <c r="R175"/>
      <c r="S175" s="53"/>
    </row>
    <row r="176" spans="1:19" s="54" customFormat="1" ht="15">
      <c r="A176" s="87">
        <v>160</v>
      </c>
      <c r="B176" s="83" t="s">
        <v>288</v>
      </c>
      <c r="C176" s="20" t="s">
        <v>25</v>
      </c>
      <c r="D176" s="83" t="s">
        <v>75</v>
      </c>
      <c r="E176" s="52" t="s">
        <v>72</v>
      </c>
      <c r="F176" s="139" t="s">
        <v>478</v>
      </c>
      <c r="G176" s="13">
        <v>22050</v>
      </c>
      <c r="H176" s="83">
        <v>0</v>
      </c>
      <c r="I176" s="83">
        <v>632.84</v>
      </c>
      <c r="J176" s="13">
        <v>1565.55</v>
      </c>
      <c r="K176" s="13">
        <v>253.58</v>
      </c>
      <c r="L176" s="83">
        <v>670.32</v>
      </c>
      <c r="M176" s="13">
        <v>1563.35</v>
      </c>
      <c r="N176" s="13">
        <v>16139.32</v>
      </c>
      <c r="O176" s="13">
        <v>17442.48</v>
      </c>
      <c r="P176" s="13">
        <v>15572.48</v>
      </c>
      <c r="Q176" s="13">
        <f t="shared" si="3"/>
        <v>4607.5200000000004</v>
      </c>
      <c r="R176"/>
      <c r="S176" s="53"/>
    </row>
    <row r="177" spans="1:19" s="54" customFormat="1" ht="15">
      <c r="A177" s="87">
        <v>161</v>
      </c>
      <c r="B177" s="83" t="s">
        <v>289</v>
      </c>
      <c r="C177" s="55" t="s">
        <v>25</v>
      </c>
      <c r="D177" s="83" t="s">
        <v>75</v>
      </c>
      <c r="E177" s="52" t="s">
        <v>72</v>
      </c>
      <c r="F177" s="139" t="s">
        <v>478</v>
      </c>
      <c r="G177" s="13">
        <v>17050</v>
      </c>
      <c r="H177" s="83">
        <v>0</v>
      </c>
      <c r="I177" s="83">
        <v>489.34</v>
      </c>
      <c r="J177" s="13">
        <v>1210.55</v>
      </c>
      <c r="K177" s="13">
        <v>196.08</v>
      </c>
      <c r="L177" s="83">
        <v>518.32000000000005</v>
      </c>
      <c r="M177" s="13">
        <v>1208.8499999999999</v>
      </c>
      <c r="N177" s="83">
        <v>550</v>
      </c>
      <c r="O177" s="13">
        <v>1557.66</v>
      </c>
      <c r="P177" s="13">
        <v>1557.66</v>
      </c>
      <c r="Q177" s="13">
        <f t="shared" si="3"/>
        <v>15492.34</v>
      </c>
      <c r="R177"/>
      <c r="S177" s="53"/>
    </row>
    <row r="178" spans="1:19" s="54" customFormat="1" ht="15">
      <c r="A178" s="87">
        <v>162</v>
      </c>
      <c r="B178" s="83" t="s">
        <v>290</v>
      </c>
      <c r="C178" s="20" t="s">
        <v>25</v>
      </c>
      <c r="D178" s="83" t="s">
        <v>75</v>
      </c>
      <c r="E178" s="52" t="s">
        <v>72</v>
      </c>
      <c r="F178" s="139" t="s">
        <v>477</v>
      </c>
      <c r="G178" s="13">
        <v>26250</v>
      </c>
      <c r="H178" s="83">
        <v>0</v>
      </c>
      <c r="I178" s="83">
        <v>753.38</v>
      </c>
      <c r="J178" s="13">
        <v>1863.75</v>
      </c>
      <c r="K178" s="13">
        <v>301.88</v>
      </c>
      <c r="L178" s="83">
        <v>798</v>
      </c>
      <c r="M178" s="13">
        <v>1861.13</v>
      </c>
      <c r="N178" s="13">
        <v>6345.19</v>
      </c>
      <c r="O178" s="13">
        <v>7896.57</v>
      </c>
      <c r="P178" s="13">
        <v>7896.57</v>
      </c>
      <c r="Q178" s="13">
        <f t="shared" si="3"/>
        <v>18353.43</v>
      </c>
      <c r="R178"/>
      <c r="S178" s="53"/>
    </row>
    <row r="179" spans="1:19" s="54" customFormat="1" ht="15">
      <c r="A179" s="87">
        <v>163</v>
      </c>
      <c r="B179" s="83" t="s">
        <v>291</v>
      </c>
      <c r="C179" s="55" t="s">
        <v>25</v>
      </c>
      <c r="D179" s="83" t="s">
        <v>75</v>
      </c>
      <c r="E179" s="52" t="s">
        <v>72</v>
      </c>
      <c r="F179" s="139" t="s">
        <v>478</v>
      </c>
      <c r="G179" s="13">
        <v>17050</v>
      </c>
      <c r="H179" s="83">
        <v>0</v>
      </c>
      <c r="I179" s="83">
        <v>489.34</v>
      </c>
      <c r="J179" s="13">
        <v>1210.55</v>
      </c>
      <c r="K179" s="13">
        <v>196.08</v>
      </c>
      <c r="L179" s="83">
        <v>518.32000000000005</v>
      </c>
      <c r="M179" s="13">
        <v>1208.8499999999999</v>
      </c>
      <c r="N179" s="13">
        <v>1550</v>
      </c>
      <c r="O179" s="13">
        <v>2557.66</v>
      </c>
      <c r="P179" s="13">
        <v>2557.66</v>
      </c>
      <c r="Q179" s="13">
        <f t="shared" si="3"/>
        <v>14492.34</v>
      </c>
      <c r="R179"/>
      <c r="S179" s="53"/>
    </row>
    <row r="180" spans="1:19" s="54" customFormat="1" ht="15">
      <c r="A180" s="87">
        <v>164</v>
      </c>
      <c r="B180" s="83" t="s">
        <v>292</v>
      </c>
      <c r="C180" s="20" t="s">
        <v>25</v>
      </c>
      <c r="D180" s="83" t="s">
        <v>465</v>
      </c>
      <c r="E180" s="52" t="s">
        <v>72</v>
      </c>
      <c r="F180" s="139" t="s">
        <v>477</v>
      </c>
      <c r="G180" s="13">
        <v>55000</v>
      </c>
      <c r="H180" s="13">
        <v>2381.16</v>
      </c>
      <c r="I180" s="13">
        <v>1578.5</v>
      </c>
      <c r="J180" s="13">
        <v>3905</v>
      </c>
      <c r="K180" s="13">
        <v>620.16999999999996</v>
      </c>
      <c r="L180" s="13">
        <v>1672</v>
      </c>
      <c r="M180" s="13">
        <v>3899.5</v>
      </c>
      <c r="N180" s="13">
        <v>3762.12</v>
      </c>
      <c r="O180" s="13">
        <v>9369.7800000000007</v>
      </c>
      <c r="P180" s="13">
        <v>9233.7800000000007</v>
      </c>
      <c r="Q180" s="13">
        <f t="shared" si="3"/>
        <v>45630.22</v>
      </c>
      <c r="R180"/>
      <c r="S180" s="53"/>
    </row>
    <row r="181" spans="1:19" s="54" customFormat="1" ht="15">
      <c r="A181" s="87">
        <v>165</v>
      </c>
      <c r="B181" s="83" t="s">
        <v>294</v>
      </c>
      <c r="C181" s="20" t="s">
        <v>25</v>
      </c>
      <c r="D181" s="83" t="s">
        <v>75</v>
      </c>
      <c r="E181" s="52" t="s">
        <v>72</v>
      </c>
      <c r="F181" s="139" t="s">
        <v>477</v>
      </c>
      <c r="G181" s="13">
        <v>19800</v>
      </c>
      <c r="H181" s="83">
        <v>0</v>
      </c>
      <c r="I181" s="83">
        <v>568.26</v>
      </c>
      <c r="J181" s="13">
        <v>1405.8</v>
      </c>
      <c r="K181" s="13">
        <v>227.7</v>
      </c>
      <c r="L181" s="83">
        <v>601.91999999999996</v>
      </c>
      <c r="M181" s="13">
        <v>1403.82</v>
      </c>
      <c r="N181" s="13">
        <v>2944.44</v>
      </c>
      <c r="O181" s="13">
        <v>4114.62</v>
      </c>
      <c r="P181" s="13">
        <v>4114.62</v>
      </c>
      <c r="Q181" s="13">
        <f t="shared" si="3"/>
        <v>15685.380000000001</v>
      </c>
      <c r="R181"/>
      <c r="S181" s="53"/>
    </row>
    <row r="182" spans="1:19" s="54" customFormat="1" ht="15">
      <c r="A182" s="87">
        <v>166</v>
      </c>
      <c r="B182" s="83" t="s">
        <v>295</v>
      </c>
      <c r="C182" s="20" t="s">
        <v>25</v>
      </c>
      <c r="D182" s="83" t="s">
        <v>75</v>
      </c>
      <c r="E182" s="52" t="s">
        <v>72</v>
      </c>
      <c r="F182" s="139" t="s">
        <v>477</v>
      </c>
      <c r="G182" s="13">
        <v>17050</v>
      </c>
      <c r="H182" s="83">
        <v>0</v>
      </c>
      <c r="I182" s="83">
        <v>489.34</v>
      </c>
      <c r="J182" s="13">
        <v>1210.55</v>
      </c>
      <c r="K182" s="13">
        <v>196.08</v>
      </c>
      <c r="L182" s="83">
        <v>518.32000000000005</v>
      </c>
      <c r="M182" s="13">
        <v>1208.8499999999999</v>
      </c>
      <c r="N182" s="83">
        <v>25</v>
      </c>
      <c r="O182" s="13">
        <v>1032.6600000000001</v>
      </c>
      <c r="P182" s="13">
        <v>1032.6600000000001</v>
      </c>
      <c r="Q182" s="13">
        <f t="shared" si="3"/>
        <v>16017.34</v>
      </c>
      <c r="R182"/>
      <c r="S182" s="53"/>
    </row>
    <row r="183" spans="1:19" s="54" customFormat="1" ht="15">
      <c r="A183" s="87">
        <v>167</v>
      </c>
      <c r="B183" s="83" t="s">
        <v>296</v>
      </c>
      <c r="C183" s="20" t="s">
        <v>25</v>
      </c>
      <c r="D183" s="83" t="s">
        <v>75</v>
      </c>
      <c r="E183" s="52" t="s">
        <v>72</v>
      </c>
      <c r="F183" s="139" t="s">
        <v>478</v>
      </c>
      <c r="G183" s="13">
        <v>22050</v>
      </c>
      <c r="H183" s="83">
        <v>0</v>
      </c>
      <c r="I183" s="83">
        <v>632.84</v>
      </c>
      <c r="J183" s="13">
        <v>1565.55</v>
      </c>
      <c r="K183" s="13">
        <v>253.58</v>
      </c>
      <c r="L183" s="83">
        <v>670.32</v>
      </c>
      <c r="M183" s="13">
        <v>1563.35</v>
      </c>
      <c r="N183" s="83">
        <v>25</v>
      </c>
      <c r="O183" s="13">
        <v>1328.16</v>
      </c>
      <c r="P183" s="13">
        <v>1328.16</v>
      </c>
      <c r="Q183" s="13">
        <f t="shared" si="3"/>
        <v>20721.84</v>
      </c>
      <c r="R183"/>
      <c r="S183" s="53"/>
    </row>
    <row r="184" spans="1:19" s="54" customFormat="1" ht="13.5" customHeight="1">
      <c r="A184" s="87">
        <v>168</v>
      </c>
      <c r="B184" s="83" t="s">
        <v>297</v>
      </c>
      <c r="C184" s="20" t="s">
        <v>25</v>
      </c>
      <c r="D184" s="83" t="s">
        <v>146</v>
      </c>
      <c r="E184" s="52" t="s">
        <v>72</v>
      </c>
      <c r="F184" s="139" t="s">
        <v>478</v>
      </c>
      <c r="G184" s="13">
        <v>83000</v>
      </c>
      <c r="H184" s="13">
        <v>8106.54</v>
      </c>
      <c r="I184" s="13">
        <v>2382.1</v>
      </c>
      <c r="J184" s="13">
        <v>5893</v>
      </c>
      <c r="K184" s="13">
        <v>620.16999999999996</v>
      </c>
      <c r="L184" s="13">
        <v>2523.1999999999998</v>
      </c>
      <c r="M184" s="13">
        <v>5884.7</v>
      </c>
      <c r="N184" s="83">
        <v>650</v>
      </c>
      <c r="O184" s="13">
        <v>13661.84</v>
      </c>
      <c r="P184" s="13">
        <v>13661.84</v>
      </c>
      <c r="Q184" s="13">
        <f t="shared" si="3"/>
        <v>69338.16</v>
      </c>
      <c r="R184"/>
      <c r="S184" s="53"/>
    </row>
    <row r="185" spans="1:19" s="54" customFormat="1" ht="15">
      <c r="A185" s="87">
        <v>169</v>
      </c>
      <c r="B185" s="83" t="s">
        <v>298</v>
      </c>
      <c r="C185" s="20" t="s">
        <v>25</v>
      </c>
      <c r="D185" s="83" t="s">
        <v>469</v>
      </c>
      <c r="E185" s="52" t="s">
        <v>72</v>
      </c>
      <c r="F185" s="139" t="s">
        <v>478</v>
      </c>
      <c r="G185" s="13">
        <v>45000</v>
      </c>
      <c r="H185" s="13">
        <v>1148.33</v>
      </c>
      <c r="I185" s="13">
        <v>1291.5</v>
      </c>
      <c r="J185" s="13">
        <v>3195</v>
      </c>
      <c r="K185" s="13">
        <v>517.5</v>
      </c>
      <c r="L185" s="13">
        <v>1368</v>
      </c>
      <c r="M185" s="13">
        <v>3190.5</v>
      </c>
      <c r="N185" s="13">
        <v>1650</v>
      </c>
      <c r="O185" s="13">
        <v>5457.83</v>
      </c>
      <c r="P185" s="13">
        <v>5457.83</v>
      </c>
      <c r="Q185" s="13">
        <f t="shared" si="3"/>
        <v>39542.17</v>
      </c>
      <c r="R185"/>
      <c r="S185" s="53"/>
    </row>
    <row r="186" spans="1:19" s="54" customFormat="1" ht="15">
      <c r="A186" s="87">
        <v>170</v>
      </c>
      <c r="B186" s="83" t="s">
        <v>299</v>
      </c>
      <c r="C186" s="20" t="s">
        <v>25</v>
      </c>
      <c r="D186" s="83" t="s">
        <v>75</v>
      </c>
      <c r="E186" s="52" t="s">
        <v>72</v>
      </c>
      <c r="F186" s="139" t="s">
        <v>478</v>
      </c>
      <c r="G186" s="13">
        <v>17050</v>
      </c>
      <c r="H186" s="83">
        <v>0</v>
      </c>
      <c r="I186" s="83">
        <v>489.34</v>
      </c>
      <c r="J186" s="13">
        <v>1210.55</v>
      </c>
      <c r="K186" s="13">
        <v>196.08</v>
      </c>
      <c r="L186" s="83">
        <v>518.32000000000005</v>
      </c>
      <c r="M186" s="13">
        <v>1208.8499999999999</v>
      </c>
      <c r="N186" s="83">
        <v>25</v>
      </c>
      <c r="O186" s="13">
        <v>1032.6600000000001</v>
      </c>
      <c r="P186" s="13">
        <v>1032.6600000000001</v>
      </c>
      <c r="Q186" s="13">
        <f t="shared" si="3"/>
        <v>16017.34</v>
      </c>
      <c r="R186"/>
      <c r="S186" s="53"/>
    </row>
    <row r="187" spans="1:19" s="54" customFormat="1" ht="15">
      <c r="A187" s="87">
        <v>171</v>
      </c>
      <c r="B187" s="83" t="s">
        <v>300</v>
      </c>
      <c r="C187" s="55" t="s">
        <v>47</v>
      </c>
      <c r="D187" s="83" t="s">
        <v>103</v>
      </c>
      <c r="E187" s="52" t="s">
        <v>72</v>
      </c>
      <c r="F187" s="139" t="s">
        <v>477</v>
      </c>
      <c r="G187" s="13">
        <v>24150</v>
      </c>
      <c r="H187" s="83">
        <v>0</v>
      </c>
      <c r="I187" s="83">
        <v>693.11</v>
      </c>
      <c r="J187" s="13">
        <v>1714.65</v>
      </c>
      <c r="K187" s="13">
        <v>277.73</v>
      </c>
      <c r="L187" s="83">
        <v>734.16</v>
      </c>
      <c r="M187" s="13">
        <v>1712.24</v>
      </c>
      <c r="N187" s="83">
        <v>25</v>
      </c>
      <c r="O187" s="13">
        <v>1452.27</v>
      </c>
      <c r="P187" s="13">
        <v>1452.27</v>
      </c>
      <c r="Q187" s="13">
        <f t="shared" si="3"/>
        <v>22697.73</v>
      </c>
      <c r="R187"/>
      <c r="S187" s="53"/>
    </row>
    <row r="188" spans="1:19" s="54" customFormat="1" ht="15">
      <c r="A188" s="87">
        <v>172</v>
      </c>
      <c r="B188" s="83" t="s">
        <v>301</v>
      </c>
      <c r="C188" s="20" t="s">
        <v>47</v>
      </c>
      <c r="D188" s="83" t="s">
        <v>75</v>
      </c>
      <c r="E188" s="52" t="s">
        <v>72</v>
      </c>
      <c r="F188" s="139" t="s">
        <v>477</v>
      </c>
      <c r="G188" s="13">
        <v>22050</v>
      </c>
      <c r="H188" s="83">
        <v>0</v>
      </c>
      <c r="I188" s="83">
        <v>632.84</v>
      </c>
      <c r="J188" s="13">
        <v>1565.55</v>
      </c>
      <c r="K188" s="13">
        <v>253.58</v>
      </c>
      <c r="L188" s="83">
        <v>670.32</v>
      </c>
      <c r="M188" s="13">
        <v>1563.35</v>
      </c>
      <c r="N188" s="13">
        <v>5811.11</v>
      </c>
      <c r="O188" s="13">
        <v>7114.27</v>
      </c>
      <c r="P188" s="13">
        <v>7114.27</v>
      </c>
      <c r="Q188" s="13">
        <f t="shared" si="3"/>
        <v>14935.73</v>
      </c>
      <c r="R188"/>
      <c r="S188" s="53"/>
    </row>
    <row r="189" spans="1:19" s="54" customFormat="1" ht="15">
      <c r="A189" s="87">
        <v>173</v>
      </c>
      <c r="B189" s="83" t="s">
        <v>302</v>
      </c>
      <c r="C189" s="20" t="s">
        <v>303</v>
      </c>
      <c r="D189" s="83" t="s">
        <v>71</v>
      </c>
      <c r="E189" s="52" t="s">
        <v>72</v>
      </c>
      <c r="F189" s="139" t="s">
        <v>477</v>
      </c>
      <c r="G189" s="13">
        <v>17600</v>
      </c>
      <c r="H189" s="83">
        <v>0</v>
      </c>
      <c r="I189" s="83">
        <v>505.12</v>
      </c>
      <c r="J189" s="13">
        <v>1249.5999999999999</v>
      </c>
      <c r="K189" s="13">
        <v>202.4</v>
      </c>
      <c r="L189" s="83">
        <v>535.04</v>
      </c>
      <c r="M189" s="13">
        <v>1247.8399999999999</v>
      </c>
      <c r="N189" s="83">
        <v>25</v>
      </c>
      <c r="O189" s="13">
        <v>1065.1600000000001</v>
      </c>
      <c r="P189" s="13">
        <v>1065.1600000000001</v>
      </c>
      <c r="Q189" s="13">
        <f t="shared" si="3"/>
        <v>16534.84</v>
      </c>
      <c r="R189"/>
      <c r="S189" s="53"/>
    </row>
    <row r="190" spans="1:19" s="54" customFormat="1" ht="15">
      <c r="A190" s="87">
        <v>174</v>
      </c>
      <c r="B190" s="83" t="s">
        <v>304</v>
      </c>
      <c r="C190" s="20" t="s">
        <v>303</v>
      </c>
      <c r="D190" s="83" t="s">
        <v>305</v>
      </c>
      <c r="E190" s="52" t="s">
        <v>72</v>
      </c>
      <c r="F190" s="139" t="s">
        <v>478</v>
      </c>
      <c r="G190" s="13">
        <v>19250</v>
      </c>
      <c r="H190" s="83">
        <v>0</v>
      </c>
      <c r="I190" s="83">
        <v>552.48</v>
      </c>
      <c r="J190" s="13">
        <v>1366.75</v>
      </c>
      <c r="K190" s="13">
        <v>221.38</v>
      </c>
      <c r="L190" s="83">
        <v>585.20000000000005</v>
      </c>
      <c r="M190" s="13">
        <v>1364.83</v>
      </c>
      <c r="N190" s="83">
        <v>25</v>
      </c>
      <c r="O190" s="13">
        <v>1162.68</v>
      </c>
      <c r="P190" s="13">
        <v>1162.68</v>
      </c>
      <c r="Q190" s="13">
        <f t="shared" si="3"/>
        <v>18087.32</v>
      </c>
      <c r="R190"/>
      <c r="S190" s="53"/>
    </row>
    <row r="191" spans="1:19" s="54" customFormat="1" ht="15">
      <c r="A191" s="87">
        <v>175</v>
      </c>
      <c r="B191" s="83" t="s">
        <v>306</v>
      </c>
      <c r="C191" s="20" t="s">
        <v>303</v>
      </c>
      <c r="D191" s="83" t="s">
        <v>75</v>
      </c>
      <c r="E191" s="52" t="s">
        <v>72</v>
      </c>
      <c r="F191" s="139" t="s">
        <v>478</v>
      </c>
      <c r="G191" s="13">
        <v>19800</v>
      </c>
      <c r="H191" s="83">
        <v>0</v>
      </c>
      <c r="I191" s="83">
        <v>568.26</v>
      </c>
      <c r="J191" s="13">
        <v>1405.8</v>
      </c>
      <c r="K191" s="13">
        <v>227.7</v>
      </c>
      <c r="L191" s="83">
        <v>601.91999999999996</v>
      </c>
      <c r="M191" s="13">
        <v>1403.82</v>
      </c>
      <c r="N191" s="83">
        <v>25</v>
      </c>
      <c r="O191" s="13">
        <v>1195.18</v>
      </c>
      <c r="P191" s="13">
        <v>1195.18</v>
      </c>
      <c r="Q191" s="13">
        <f t="shared" si="3"/>
        <v>18604.82</v>
      </c>
      <c r="R191"/>
      <c r="S191" s="53"/>
    </row>
    <row r="192" spans="1:19" s="54" customFormat="1" ht="15">
      <c r="A192" s="87">
        <v>176</v>
      </c>
      <c r="B192" s="83" t="s">
        <v>307</v>
      </c>
      <c r="C192" s="20" t="s">
        <v>303</v>
      </c>
      <c r="D192" s="83" t="s">
        <v>308</v>
      </c>
      <c r="E192" s="52" t="s">
        <v>72</v>
      </c>
      <c r="F192" s="139" t="s">
        <v>478</v>
      </c>
      <c r="G192" s="13">
        <v>24150</v>
      </c>
      <c r="H192" s="83">
        <v>0</v>
      </c>
      <c r="I192" s="83">
        <v>693.11</v>
      </c>
      <c r="J192" s="13">
        <v>1714.65</v>
      </c>
      <c r="K192" s="13">
        <v>277.73</v>
      </c>
      <c r="L192" s="83">
        <v>734.16</v>
      </c>
      <c r="M192" s="13">
        <v>1712.24</v>
      </c>
      <c r="N192" s="83">
        <v>125</v>
      </c>
      <c r="O192" s="13">
        <v>1552.27</v>
      </c>
      <c r="P192" s="13">
        <v>1552.27</v>
      </c>
      <c r="Q192" s="13">
        <f t="shared" si="3"/>
        <v>22597.73</v>
      </c>
      <c r="R192"/>
      <c r="S192" s="53"/>
    </row>
    <row r="193" spans="1:19" s="54" customFormat="1" ht="15">
      <c r="A193" s="87">
        <v>177</v>
      </c>
      <c r="B193" s="83" t="s">
        <v>309</v>
      </c>
      <c r="C193" s="20" t="s">
        <v>303</v>
      </c>
      <c r="D193" s="83" t="s">
        <v>103</v>
      </c>
      <c r="E193" s="52" t="s">
        <v>72</v>
      </c>
      <c r="F193" s="139" t="s">
        <v>477</v>
      </c>
      <c r="G193" s="13">
        <v>19800</v>
      </c>
      <c r="H193" s="83">
        <v>0</v>
      </c>
      <c r="I193" s="83">
        <v>568.26</v>
      </c>
      <c r="J193" s="13">
        <v>1405.8</v>
      </c>
      <c r="K193" s="13">
        <v>227.7</v>
      </c>
      <c r="L193" s="83">
        <v>601.91999999999996</v>
      </c>
      <c r="M193" s="13">
        <v>1403.82</v>
      </c>
      <c r="N193" s="83">
        <v>25</v>
      </c>
      <c r="O193" s="13">
        <v>1195.18</v>
      </c>
      <c r="P193" s="13">
        <v>1195.18</v>
      </c>
      <c r="Q193" s="13">
        <f t="shared" si="3"/>
        <v>18604.82</v>
      </c>
      <c r="R193"/>
      <c r="S193" s="53"/>
    </row>
    <row r="194" spans="1:19" s="54" customFormat="1" ht="15">
      <c r="A194" s="87">
        <v>178</v>
      </c>
      <c r="B194" s="83" t="s">
        <v>310</v>
      </c>
      <c r="C194" s="20" t="s">
        <v>311</v>
      </c>
      <c r="D194" s="83" t="s">
        <v>75</v>
      </c>
      <c r="E194" s="52" t="s">
        <v>99</v>
      </c>
      <c r="F194" s="139" t="s">
        <v>478</v>
      </c>
      <c r="G194" s="13">
        <v>33000</v>
      </c>
      <c r="H194" s="83">
        <v>0</v>
      </c>
      <c r="I194" s="83">
        <v>947.1</v>
      </c>
      <c r="J194" s="13">
        <v>2343</v>
      </c>
      <c r="K194" s="13">
        <v>379.5</v>
      </c>
      <c r="L194" s="13">
        <v>1003.2</v>
      </c>
      <c r="M194" s="13">
        <v>2339.6999999999998</v>
      </c>
      <c r="N194" s="13">
        <v>7029.55</v>
      </c>
      <c r="O194" s="13">
        <v>8979.85</v>
      </c>
      <c r="P194" s="13">
        <v>8979.85</v>
      </c>
      <c r="Q194" s="13">
        <f t="shared" si="3"/>
        <v>24020.15</v>
      </c>
      <c r="R194"/>
      <c r="S194" s="53"/>
    </row>
    <row r="195" spans="1:19" s="54" customFormat="1" ht="15">
      <c r="A195" s="87">
        <v>179</v>
      </c>
      <c r="B195" s="83" t="s">
        <v>316</v>
      </c>
      <c r="C195" s="20" t="s">
        <v>311</v>
      </c>
      <c r="D195" s="83" t="s">
        <v>470</v>
      </c>
      <c r="E195" s="52" t="s">
        <v>99</v>
      </c>
      <c r="F195" s="139" t="s">
        <v>477</v>
      </c>
      <c r="G195" s="13">
        <v>45000</v>
      </c>
      <c r="H195" s="13">
        <v>1148.33</v>
      </c>
      <c r="I195" s="13">
        <v>1291.5</v>
      </c>
      <c r="J195" s="13">
        <v>3195</v>
      </c>
      <c r="K195" s="13">
        <v>517.5</v>
      </c>
      <c r="L195" s="13">
        <v>1368</v>
      </c>
      <c r="M195" s="13">
        <v>3190.5</v>
      </c>
      <c r="N195" s="13">
        <v>11062.5</v>
      </c>
      <c r="O195" s="13">
        <v>14870.33</v>
      </c>
      <c r="P195" s="13">
        <v>14870.33</v>
      </c>
      <c r="Q195" s="13">
        <f>SUM(G195-O195)</f>
        <v>30129.67</v>
      </c>
      <c r="R195"/>
      <c r="S195" s="53"/>
    </row>
    <row r="196" spans="1:19" s="54" customFormat="1" ht="15">
      <c r="A196" s="87">
        <v>180</v>
      </c>
      <c r="B196" s="83" t="s">
        <v>312</v>
      </c>
      <c r="C196" s="20" t="s">
        <v>311</v>
      </c>
      <c r="D196" s="83" t="s">
        <v>313</v>
      </c>
      <c r="E196" s="52" t="s">
        <v>72</v>
      </c>
      <c r="F196" s="139" t="s">
        <v>478</v>
      </c>
      <c r="G196" s="13">
        <v>22050</v>
      </c>
      <c r="H196" s="83">
        <v>0</v>
      </c>
      <c r="I196" s="83">
        <v>632.84</v>
      </c>
      <c r="J196" s="13">
        <v>1565.55</v>
      </c>
      <c r="K196" s="13">
        <v>253.58</v>
      </c>
      <c r="L196" s="83">
        <v>670.32</v>
      </c>
      <c r="M196" s="13">
        <v>1563.35</v>
      </c>
      <c r="N196" s="13">
        <v>7460.38</v>
      </c>
      <c r="O196" s="13">
        <v>8763.5400000000009</v>
      </c>
      <c r="P196" s="13">
        <v>8763.5400000000009</v>
      </c>
      <c r="Q196" s="13">
        <f t="shared" si="3"/>
        <v>13286.46</v>
      </c>
      <c r="R196"/>
      <c r="S196" s="53"/>
    </row>
    <row r="197" spans="1:19" s="54" customFormat="1" ht="15">
      <c r="A197" s="87">
        <v>181</v>
      </c>
      <c r="B197" s="83" t="s">
        <v>314</v>
      </c>
      <c r="C197" s="20" t="s">
        <v>311</v>
      </c>
      <c r="D197" s="83" t="s">
        <v>315</v>
      </c>
      <c r="E197" s="52" t="s">
        <v>72</v>
      </c>
      <c r="F197" s="139" t="s">
        <v>477</v>
      </c>
      <c r="G197" s="13">
        <v>24150</v>
      </c>
      <c r="H197" s="83">
        <v>0</v>
      </c>
      <c r="I197" s="83">
        <v>693.11</v>
      </c>
      <c r="J197" s="13">
        <v>1714.65</v>
      </c>
      <c r="K197" s="13">
        <v>277.73</v>
      </c>
      <c r="L197" s="83">
        <v>734.16</v>
      </c>
      <c r="M197" s="13">
        <v>1712.24</v>
      </c>
      <c r="N197" s="13">
        <v>5732.12</v>
      </c>
      <c r="O197" s="13">
        <v>7159.39</v>
      </c>
      <c r="P197" s="13">
        <v>6999.39</v>
      </c>
      <c r="Q197" s="13">
        <f t="shared" si="3"/>
        <v>16990.61</v>
      </c>
      <c r="R197"/>
      <c r="S197" s="53"/>
    </row>
    <row r="198" spans="1:19" s="54" customFormat="1" ht="15">
      <c r="A198" s="87">
        <v>182</v>
      </c>
      <c r="B198" s="83" t="s">
        <v>317</v>
      </c>
      <c r="C198" s="20" t="s">
        <v>311</v>
      </c>
      <c r="D198" s="83" t="s">
        <v>75</v>
      </c>
      <c r="E198" s="52" t="s">
        <v>72</v>
      </c>
      <c r="F198" s="139" t="s">
        <v>478</v>
      </c>
      <c r="G198" s="13">
        <v>27825</v>
      </c>
      <c r="H198" s="83">
        <v>0</v>
      </c>
      <c r="I198" s="83">
        <v>798.58</v>
      </c>
      <c r="J198" s="13">
        <v>1975.58</v>
      </c>
      <c r="K198" s="13">
        <v>319.99</v>
      </c>
      <c r="L198" s="83">
        <v>845.88</v>
      </c>
      <c r="M198" s="13">
        <v>1972.79</v>
      </c>
      <c r="N198" s="13">
        <v>17964.740000000002</v>
      </c>
      <c r="O198" s="13">
        <v>19609.2</v>
      </c>
      <c r="P198" s="13">
        <v>19609.310000000001</v>
      </c>
      <c r="Q198" s="13">
        <f t="shared" si="3"/>
        <v>8215.7999999999993</v>
      </c>
      <c r="R198"/>
      <c r="S198" s="53"/>
    </row>
    <row r="199" spans="1:19" s="54" customFormat="1" ht="15">
      <c r="A199" s="87">
        <v>183</v>
      </c>
      <c r="B199" s="83" t="s">
        <v>318</v>
      </c>
      <c r="C199" s="20" t="s">
        <v>311</v>
      </c>
      <c r="D199" s="83" t="s">
        <v>146</v>
      </c>
      <c r="E199" s="52" t="s">
        <v>72</v>
      </c>
      <c r="F199" s="139" t="s">
        <v>477</v>
      </c>
      <c r="G199" s="13">
        <v>83000</v>
      </c>
      <c r="H199" s="13">
        <v>8106.54</v>
      </c>
      <c r="I199" s="13">
        <v>2382.1</v>
      </c>
      <c r="J199" s="13">
        <v>5893</v>
      </c>
      <c r="K199" s="13">
        <v>620.16999999999996</v>
      </c>
      <c r="L199" s="13">
        <v>2523.1999999999998</v>
      </c>
      <c r="M199" s="13">
        <v>5884.7</v>
      </c>
      <c r="N199" s="13">
        <v>7017.59</v>
      </c>
      <c r="O199" s="13">
        <v>20029.43</v>
      </c>
      <c r="P199" s="13">
        <v>20107.080000000002</v>
      </c>
      <c r="Q199" s="13">
        <f t="shared" si="3"/>
        <v>62970.57</v>
      </c>
      <c r="R199"/>
      <c r="S199" s="53"/>
    </row>
    <row r="200" spans="1:19" s="54" customFormat="1" ht="15">
      <c r="A200" s="87">
        <v>184</v>
      </c>
      <c r="B200" s="83" t="s">
        <v>319</v>
      </c>
      <c r="C200" s="20" t="s">
        <v>70</v>
      </c>
      <c r="D200" s="83" t="s">
        <v>71</v>
      </c>
      <c r="E200" s="52" t="s">
        <v>99</v>
      </c>
      <c r="F200" s="139" t="s">
        <v>477</v>
      </c>
      <c r="G200" s="13">
        <v>17600</v>
      </c>
      <c r="H200" s="83">
        <v>0</v>
      </c>
      <c r="I200" s="83">
        <v>505.12</v>
      </c>
      <c r="J200" s="13">
        <v>1249.5999999999999</v>
      </c>
      <c r="K200" s="13">
        <v>202.4</v>
      </c>
      <c r="L200" s="83">
        <v>535.04</v>
      </c>
      <c r="M200" s="13">
        <v>1247.8399999999999</v>
      </c>
      <c r="N200" s="13">
        <v>5761.21</v>
      </c>
      <c r="O200" s="13">
        <v>6801.37</v>
      </c>
      <c r="P200" s="13">
        <v>6801.37</v>
      </c>
      <c r="Q200" s="13">
        <f t="shared" si="3"/>
        <v>10798.630000000001</v>
      </c>
      <c r="R200"/>
      <c r="S200" s="53"/>
    </row>
    <row r="201" spans="1:19" s="54" customFormat="1" ht="15">
      <c r="A201" s="87">
        <v>185</v>
      </c>
      <c r="B201" s="83" t="s">
        <v>346</v>
      </c>
      <c r="C201" s="20" t="s">
        <v>70</v>
      </c>
      <c r="D201" s="83" t="s">
        <v>75</v>
      </c>
      <c r="E201" s="52" t="s">
        <v>99</v>
      </c>
      <c r="F201" s="139" t="s">
        <v>477</v>
      </c>
      <c r="G201" s="13">
        <v>24150</v>
      </c>
      <c r="H201" s="83">
        <v>0</v>
      </c>
      <c r="I201" s="83">
        <v>693.11</v>
      </c>
      <c r="J201" s="13">
        <v>1714.65</v>
      </c>
      <c r="K201" s="13">
        <v>277.73</v>
      </c>
      <c r="L201" s="83">
        <v>734.16</v>
      </c>
      <c r="M201" s="13">
        <v>1712.24</v>
      </c>
      <c r="N201" s="13">
        <v>2050</v>
      </c>
      <c r="O201" s="13">
        <v>3477.27</v>
      </c>
      <c r="P201" s="13">
        <v>3477.27</v>
      </c>
      <c r="Q201" s="13">
        <f>SUM(G201-O201)</f>
        <v>20672.73</v>
      </c>
      <c r="R201"/>
      <c r="S201" s="53"/>
    </row>
    <row r="202" spans="1:19" s="54" customFormat="1" ht="15">
      <c r="A202" s="87">
        <v>186</v>
      </c>
      <c r="B202" s="83" t="s">
        <v>351</v>
      </c>
      <c r="C202" s="20" t="s">
        <v>70</v>
      </c>
      <c r="D202" s="83" t="s">
        <v>71</v>
      </c>
      <c r="E202" s="52" t="s">
        <v>99</v>
      </c>
      <c r="F202" s="139" t="s">
        <v>477</v>
      </c>
      <c r="G202" s="13">
        <v>17600</v>
      </c>
      <c r="H202" s="83">
        <v>0</v>
      </c>
      <c r="I202" s="83">
        <v>505.12</v>
      </c>
      <c r="J202" s="13">
        <v>1249.5999999999999</v>
      </c>
      <c r="K202" s="13">
        <v>202.4</v>
      </c>
      <c r="L202" s="83">
        <v>535.04</v>
      </c>
      <c r="M202" s="13">
        <v>1247.8399999999999</v>
      </c>
      <c r="N202" s="83">
        <v>25</v>
      </c>
      <c r="O202" s="13">
        <v>1065.1600000000001</v>
      </c>
      <c r="P202" s="13">
        <v>1065.1600000000001</v>
      </c>
      <c r="Q202" s="13">
        <f>SUM(G202-O202)</f>
        <v>16534.84</v>
      </c>
      <c r="R202"/>
      <c r="S202" s="53"/>
    </row>
    <row r="203" spans="1:19" ht="15">
      <c r="A203" s="87">
        <v>187</v>
      </c>
      <c r="B203" s="83" t="s">
        <v>356</v>
      </c>
      <c r="C203" s="20" t="s">
        <v>70</v>
      </c>
      <c r="D203" s="83" t="s">
        <v>71</v>
      </c>
      <c r="E203" s="52" t="s">
        <v>99</v>
      </c>
      <c r="F203" s="139" t="s">
        <v>477</v>
      </c>
      <c r="G203" s="13">
        <v>17600</v>
      </c>
      <c r="H203" s="83">
        <v>0</v>
      </c>
      <c r="I203" s="83">
        <v>505.12</v>
      </c>
      <c r="J203" s="13">
        <v>1249.5999999999999</v>
      </c>
      <c r="K203" s="13">
        <v>202.4</v>
      </c>
      <c r="L203" s="83">
        <v>535.04</v>
      </c>
      <c r="M203" s="13">
        <v>1247.8399999999999</v>
      </c>
      <c r="N203" s="13">
        <v>12063.98</v>
      </c>
      <c r="O203" s="13">
        <v>13104.14</v>
      </c>
      <c r="P203" s="13">
        <v>7901.83</v>
      </c>
      <c r="Q203" s="13">
        <f>SUM(G203-O203)</f>
        <v>4495.8600000000006</v>
      </c>
      <c r="R203"/>
    </row>
    <row r="204" spans="1:19" s="54" customFormat="1" ht="15">
      <c r="A204" s="87">
        <v>188</v>
      </c>
      <c r="B204" s="83" t="s">
        <v>320</v>
      </c>
      <c r="C204" s="20" t="s">
        <v>70</v>
      </c>
      <c r="D204" s="83" t="s">
        <v>305</v>
      </c>
      <c r="E204" s="52" t="s">
        <v>72</v>
      </c>
      <c r="F204" s="139" t="s">
        <v>478</v>
      </c>
      <c r="G204" s="13">
        <v>24150</v>
      </c>
      <c r="H204" s="83">
        <v>0</v>
      </c>
      <c r="I204" s="83">
        <v>693.11</v>
      </c>
      <c r="J204" s="13">
        <v>1714.65</v>
      </c>
      <c r="K204" s="13">
        <v>277.73</v>
      </c>
      <c r="L204" s="83">
        <v>734.16</v>
      </c>
      <c r="M204" s="13">
        <v>1712.24</v>
      </c>
      <c r="N204" s="13">
        <v>4737.17</v>
      </c>
      <c r="O204" s="13">
        <v>6164.44</v>
      </c>
      <c r="P204" s="13">
        <v>6164.44</v>
      </c>
      <c r="Q204" s="13">
        <f t="shared" si="3"/>
        <v>17985.560000000001</v>
      </c>
      <c r="R204"/>
      <c r="S204" s="53"/>
    </row>
    <row r="205" spans="1:19" s="54" customFormat="1" ht="15">
      <c r="A205" s="87">
        <v>189</v>
      </c>
      <c r="B205" s="83" t="s">
        <v>321</v>
      </c>
      <c r="C205" s="20" t="s">
        <v>70</v>
      </c>
      <c r="D205" s="83" t="s">
        <v>322</v>
      </c>
      <c r="E205" s="52" t="s">
        <v>72</v>
      </c>
      <c r="F205" s="139" t="s">
        <v>478</v>
      </c>
      <c r="G205" s="13">
        <v>24150</v>
      </c>
      <c r="H205" s="83">
        <v>0</v>
      </c>
      <c r="I205" s="83">
        <v>693.11</v>
      </c>
      <c r="J205" s="13">
        <v>1714.65</v>
      </c>
      <c r="K205" s="13">
        <v>277.73</v>
      </c>
      <c r="L205" s="83">
        <v>734.16</v>
      </c>
      <c r="M205" s="13">
        <v>1712.24</v>
      </c>
      <c r="N205" s="13">
        <v>2478.5700000000002</v>
      </c>
      <c r="O205" s="13">
        <v>3905.84</v>
      </c>
      <c r="P205" s="13">
        <v>3905.84</v>
      </c>
      <c r="Q205" s="13">
        <f t="shared" si="3"/>
        <v>20244.16</v>
      </c>
      <c r="R205"/>
      <c r="S205" s="53"/>
    </row>
    <row r="206" spans="1:19" s="54" customFormat="1" ht="15">
      <c r="A206" s="87">
        <v>190</v>
      </c>
      <c r="B206" s="83" t="s">
        <v>323</v>
      </c>
      <c r="C206" s="20" t="s">
        <v>70</v>
      </c>
      <c r="D206" s="83" t="s">
        <v>71</v>
      </c>
      <c r="E206" s="52" t="s">
        <v>72</v>
      </c>
      <c r="F206" s="139" t="s">
        <v>477</v>
      </c>
      <c r="G206" s="13">
        <v>17600</v>
      </c>
      <c r="H206" s="83">
        <v>0</v>
      </c>
      <c r="I206" s="83">
        <v>505.12</v>
      </c>
      <c r="J206" s="13">
        <v>1249.5999999999999</v>
      </c>
      <c r="K206" s="13">
        <v>202.4</v>
      </c>
      <c r="L206" s="83">
        <v>535.04</v>
      </c>
      <c r="M206" s="13">
        <v>1247.8399999999999</v>
      </c>
      <c r="N206" s="13">
        <v>7562.67</v>
      </c>
      <c r="O206" s="13">
        <v>8602.83</v>
      </c>
      <c r="P206" s="13">
        <v>8602.83</v>
      </c>
      <c r="Q206" s="13">
        <f t="shared" si="3"/>
        <v>8997.17</v>
      </c>
      <c r="R206"/>
      <c r="S206" s="53"/>
    </row>
    <row r="207" spans="1:19" s="54" customFormat="1" ht="15">
      <c r="A207" s="87">
        <v>191</v>
      </c>
      <c r="B207" s="83" t="s">
        <v>324</v>
      </c>
      <c r="C207" s="20" t="s">
        <v>70</v>
      </c>
      <c r="D207" s="83" t="s">
        <v>71</v>
      </c>
      <c r="E207" s="52" t="s">
        <v>72</v>
      </c>
      <c r="F207" s="139" t="s">
        <v>478</v>
      </c>
      <c r="G207" s="13">
        <v>17600</v>
      </c>
      <c r="H207" s="83">
        <v>0</v>
      </c>
      <c r="I207" s="83">
        <v>505.12</v>
      </c>
      <c r="J207" s="13">
        <v>1249.5999999999999</v>
      </c>
      <c r="K207" s="13">
        <v>202.4</v>
      </c>
      <c r="L207" s="83">
        <v>535.04</v>
      </c>
      <c r="M207" s="13">
        <v>1247.8399999999999</v>
      </c>
      <c r="N207" s="13">
        <v>9819.75</v>
      </c>
      <c r="O207" s="13">
        <v>10859.91</v>
      </c>
      <c r="P207" s="13">
        <v>10859.91</v>
      </c>
      <c r="Q207" s="13">
        <f t="shared" si="3"/>
        <v>6740.09</v>
      </c>
      <c r="R207"/>
      <c r="S207" s="53"/>
    </row>
    <row r="208" spans="1:19" s="54" customFormat="1" ht="15">
      <c r="A208" s="87">
        <v>192</v>
      </c>
      <c r="B208" s="83" t="s">
        <v>325</v>
      </c>
      <c r="C208" s="20" t="s">
        <v>70</v>
      </c>
      <c r="D208" s="83" t="s">
        <v>326</v>
      </c>
      <c r="E208" s="52" t="s">
        <v>72</v>
      </c>
      <c r="F208" s="139" t="s">
        <v>478</v>
      </c>
      <c r="G208" s="13">
        <v>24150</v>
      </c>
      <c r="H208" s="83">
        <v>0</v>
      </c>
      <c r="I208" s="83">
        <v>693.11</v>
      </c>
      <c r="J208" s="13">
        <v>1714.65</v>
      </c>
      <c r="K208" s="13">
        <v>277.73</v>
      </c>
      <c r="L208" s="83">
        <v>734.16</v>
      </c>
      <c r="M208" s="13">
        <v>1712.24</v>
      </c>
      <c r="N208" s="13">
        <v>3931.67</v>
      </c>
      <c r="O208" s="13">
        <v>5358.94</v>
      </c>
      <c r="P208" s="13">
        <v>5358.94</v>
      </c>
      <c r="Q208" s="13">
        <f t="shared" si="3"/>
        <v>18791.060000000001</v>
      </c>
      <c r="R208"/>
      <c r="S208" s="53"/>
    </row>
    <row r="209" spans="1:19" s="54" customFormat="1" ht="15">
      <c r="A209" s="87">
        <v>193</v>
      </c>
      <c r="B209" s="83" t="s">
        <v>327</v>
      </c>
      <c r="C209" s="20" t="s">
        <v>70</v>
      </c>
      <c r="D209" s="83" t="s">
        <v>71</v>
      </c>
      <c r="E209" s="52" t="s">
        <v>72</v>
      </c>
      <c r="F209" s="139" t="s">
        <v>478</v>
      </c>
      <c r="G209" s="13">
        <v>22000</v>
      </c>
      <c r="H209" s="83">
        <v>0</v>
      </c>
      <c r="I209" s="83">
        <v>631.4</v>
      </c>
      <c r="J209" s="13">
        <v>1562</v>
      </c>
      <c r="K209" s="13">
        <v>253</v>
      </c>
      <c r="L209" s="83">
        <v>668.8</v>
      </c>
      <c r="M209" s="13">
        <v>1559.8</v>
      </c>
      <c r="N209" s="13">
        <v>3133.66</v>
      </c>
      <c r="O209" s="13">
        <v>4433.8599999999997</v>
      </c>
      <c r="P209" s="13">
        <v>4433.8599999999997</v>
      </c>
      <c r="Q209" s="13">
        <f t="shared" si="3"/>
        <v>17566.14</v>
      </c>
      <c r="R209"/>
      <c r="S209" s="53"/>
    </row>
    <row r="210" spans="1:19" s="54" customFormat="1" ht="15">
      <c r="A210" s="87">
        <v>194</v>
      </c>
      <c r="B210" s="83" t="s">
        <v>328</v>
      </c>
      <c r="C210" s="20" t="s">
        <v>70</v>
      </c>
      <c r="D210" s="83" t="s">
        <v>471</v>
      </c>
      <c r="E210" s="52" t="s">
        <v>72</v>
      </c>
      <c r="F210" s="139" t="s">
        <v>478</v>
      </c>
      <c r="G210" s="13">
        <v>31000</v>
      </c>
      <c r="H210" s="83">
        <v>0</v>
      </c>
      <c r="I210" s="83">
        <v>889.7</v>
      </c>
      <c r="J210" s="13">
        <v>2201</v>
      </c>
      <c r="K210" s="13">
        <v>356.5</v>
      </c>
      <c r="L210" s="83">
        <v>942.4</v>
      </c>
      <c r="M210" s="13">
        <v>2197.9</v>
      </c>
      <c r="N210" s="13">
        <v>18953.37</v>
      </c>
      <c r="O210" s="13">
        <v>20785.47</v>
      </c>
      <c r="P210" s="13">
        <v>22719.27</v>
      </c>
      <c r="Q210" s="13">
        <f t="shared" si="3"/>
        <v>10214.529999999999</v>
      </c>
      <c r="R210"/>
      <c r="S210" s="53"/>
    </row>
    <row r="211" spans="1:19" s="54" customFormat="1" ht="15">
      <c r="A211" s="87">
        <v>195</v>
      </c>
      <c r="B211" s="83" t="s">
        <v>329</v>
      </c>
      <c r="C211" s="15" t="s">
        <v>70</v>
      </c>
      <c r="D211" s="83" t="s">
        <v>330</v>
      </c>
      <c r="E211" s="52" t="s">
        <v>72</v>
      </c>
      <c r="F211" s="139" t="s">
        <v>478</v>
      </c>
      <c r="G211" s="13">
        <v>22050</v>
      </c>
      <c r="H211" s="83">
        <v>0</v>
      </c>
      <c r="I211" s="83">
        <v>632.84</v>
      </c>
      <c r="J211" s="13">
        <v>1565.55</v>
      </c>
      <c r="K211" s="13">
        <v>253.58</v>
      </c>
      <c r="L211" s="83">
        <v>670.32</v>
      </c>
      <c r="M211" s="13">
        <v>1563.35</v>
      </c>
      <c r="N211" s="83">
        <v>25</v>
      </c>
      <c r="O211" s="13">
        <v>1328.16</v>
      </c>
      <c r="P211" s="13">
        <v>1328.16</v>
      </c>
      <c r="Q211" s="13">
        <f t="shared" si="3"/>
        <v>20721.84</v>
      </c>
      <c r="R211"/>
      <c r="S211" s="53"/>
    </row>
    <row r="212" spans="1:19" s="54" customFormat="1" ht="15">
      <c r="A212" s="87">
        <v>196</v>
      </c>
      <c r="B212" s="83" t="s">
        <v>331</v>
      </c>
      <c r="C212" s="20" t="s">
        <v>70</v>
      </c>
      <c r="D212" s="83" t="s">
        <v>305</v>
      </c>
      <c r="E212" s="52" t="s">
        <v>72</v>
      </c>
      <c r="F212" s="139" t="s">
        <v>478</v>
      </c>
      <c r="G212" s="13">
        <v>24150</v>
      </c>
      <c r="H212" s="83">
        <v>0</v>
      </c>
      <c r="I212" s="83">
        <v>693.11</v>
      </c>
      <c r="J212" s="13">
        <v>1714.65</v>
      </c>
      <c r="K212" s="13">
        <v>277.73</v>
      </c>
      <c r="L212" s="83">
        <v>734.16</v>
      </c>
      <c r="M212" s="13">
        <v>1712.24</v>
      </c>
      <c r="N212" s="13">
        <v>6075</v>
      </c>
      <c r="O212" s="13">
        <v>7502.27</v>
      </c>
      <c r="P212" s="13">
        <v>7502.27</v>
      </c>
      <c r="Q212" s="13">
        <f t="shared" ref="Q212:Q271" si="4">SUM(G212-O212)</f>
        <v>16647.73</v>
      </c>
      <c r="R212"/>
      <c r="S212" s="53"/>
    </row>
    <row r="213" spans="1:19" s="54" customFormat="1" ht="15">
      <c r="A213" s="87">
        <v>197</v>
      </c>
      <c r="B213" s="83" t="s">
        <v>332</v>
      </c>
      <c r="C213" s="20" t="s">
        <v>70</v>
      </c>
      <c r="D213" s="83" t="s">
        <v>71</v>
      </c>
      <c r="E213" s="52" t="s">
        <v>72</v>
      </c>
      <c r="F213" s="139" t="s">
        <v>477</v>
      </c>
      <c r="G213" s="13">
        <v>17600</v>
      </c>
      <c r="H213" s="83">
        <v>0</v>
      </c>
      <c r="I213" s="83">
        <v>505.12</v>
      </c>
      <c r="J213" s="13">
        <v>1249.5999999999999</v>
      </c>
      <c r="K213" s="13">
        <v>202.4</v>
      </c>
      <c r="L213" s="83">
        <v>535.04</v>
      </c>
      <c r="M213" s="13">
        <v>1247.8399999999999</v>
      </c>
      <c r="N213" s="13">
        <v>6752.85</v>
      </c>
      <c r="O213" s="13">
        <v>7793.01</v>
      </c>
      <c r="P213" s="13">
        <v>6214.16</v>
      </c>
      <c r="Q213" s="13">
        <f t="shared" si="4"/>
        <v>9806.99</v>
      </c>
      <c r="R213"/>
      <c r="S213" s="53"/>
    </row>
    <row r="214" spans="1:19" s="54" customFormat="1" ht="15">
      <c r="A214" s="87">
        <v>198</v>
      </c>
      <c r="B214" s="83" t="s">
        <v>333</v>
      </c>
      <c r="C214" s="20" t="s">
        <v>70</v>
      </c>
      <c r="D214" s="83" t="s">
        <v>334</v>
      </c>
      <c r="E214" s="52" t="s">
        <v>72</v>
      </c>
      <c r="F214" s="139" t="s">
        <v>478</v>
      </c>
      <c r="G214" s="13">
        <v>38000</v>
      </c>
      <c r="H214" s="83">
        <v>0</v>
      </c>
      <c r="I214" s="13">
        <v>1090.5999999999999</v>
      </c>
      <c r="J214" s="13">
        <v>2698</v>
      </c>
      <c r="K214" s="13">
        <v>437</v>
      </c>
      <c r="L214" s="13">
        <v>1155.2</v>
      </c>
      <c r="M214" s="13">
        <v>2694.2</v>
      </c>
      <c r="N214" s="13">
        <v>14412.74</v>
      </c>
      <c r="O214" s="13">
        <v>16658.54</v>
      </c>
      <c r="P214" s="13">
        <v>16338.54</v>
      </c>
      <c r="Q214" s="13">
        <f t="shared" si="4"/>
        <v>21341.46</v>
      </c>
      <c r="R214"/>
      <c r="S214" s="53"/>
    </row>
    <row r="215" spans="1:19" s="54" customFormat="1" ht="15">
      <c r="A215" s="87">
        <v>199</v>
      </c>
      <c r="B215" s="83" t="s">
        <v>335</v>
      </c>
      <c r="C215" s="20" t="s">
        <v>70</v>
      </c>
      <c r="D215" s="83" t="s">
        <v>103</v>
      </c>
      <c r="E215" s="52" t="s">
        <v>72</v>
      </c>
      <c r="F215" s="139" t="s">
        <v>477</v>
      </c>
      <c r="G215" s="13">
        <v>24150</v>
      </c>
      <c r="H215" s="83">
        <v>0</v>
      </c>
      <c r="I215" s="83">
        <v>693.11</v>
      </c>
      <c r="J215" s="13">
        <v>1714.65</v>
      </c>
      <c r="K215" s="13">
        <v>277.73</v>
      </c>
      <c r="L215" s="83">
        <v>734.16</v>
      </c>
      <c r="M215" s="13">
        <v>1712.24</v>
      </c>
      <c r="N215" s="83">
        <v>125</v>
      </c>
      <c r="O215" s="13">
        <v>1552.27</v>
      </c>
      <c r="P215" s="13">
        <v>1552.27</v>
      </c>
      <c r="Q215" s="13">
        <f t="shared" si="4"/>
        <v>22597.73</v>
      </c>
      <c r="R215"/>
      <c r="S215" s="53"/>
    </row>
    <row r="216" spans="1:19" s="54" customFormat="1" ht="15">
      <c r="A216" s="87">
        <v>200</v>
      </c>
      <c r="B216" s="83" t="s">
        <v>336</v>
      </c>
      <c r="C216" s="20" t="s">
        <v>70</v>
      </c>
      <c r="D216" s="83" t="s">
        <v>313</v>
      </c>
      <c r="E216" s="52" t="s">
        <v>72</v>
      </c>
      <c r="F216" s="139" t="s">
        <v>478</v>
      </c>
      <c r="G216" s="13">
        <v>22050</v>
      </c>
      <c r="H216" s="83">
        <v>0</v>
      </c>
      <c r="I216" s="83">
        <v>632.84</v>
      </c>
      <c r="J216" s="13">
        <v>1565.55</v>
      </c>
      <c r="K216" s="13">
        <v>253.58</v>
      </c>
      <c r="L216" s="83">
        <v>670.32</v>
      </c>
      <c r="M216" s="13">
        <v>1563.35</v>
      </c>
      <c r="N216" s="83">
        <v>25</v>
      </c>
      <c r="O216" s="13">
        <v>1328.16</v>
      </c>
      <c r="P216" s="13">
        <v>1328.16</v>
      </c>
      <c r="Q216" s="13">
        <f t="shared" si="4"/>
        <v>20721.84</v>
      </c>
      <c r="R216"/>
      <c r="S216" s="53"/>
    </row>
    <row r="217" spans="1:19" s="54" customFormat="1" ht="14.25" customHeight="1">
      <c r="A217" s="87">
        <v>201</v>
      </c>
      <c r="B217" s="83" t="s">
        <v>337</v>
      </c>
      <c r="C217" s="20" t="s">
        <v>70</v>
      </c>
      <c r="D217" s="83" t="s">
        <v>71</v>
      </c>
      <c r="E217" s="52" t="s">
        <v>72</v>
      </c>
      <c r="F217" s="139" t="s">
        <v>477</v>
      </c>
      <c r="G217" s="13">
        <v>17600</v>
      </c>
      <c r="H217" s="83">
        <v>0</v>
      </c>
      <c r="I217" s="83">
        <v>505.12</v>
      </c>
      <c r="J217" s="13">
        <v>1249.5999999999999</v>
      </c>
      <c r="K217" s="13">
        <v>202.4</v>
      </c>
      <c r="L217" s="83">
        <v>535.04</v>
      </c>
      <c r="M217" s="13">
        <v>1247.8399999999999</v>
      </c>
      <c r="N217" s="13">
        <v>2950</v>
      </c>
      <c r="O217" s="13">
        <v>3990.16</v>
      </c>
      <c r="P217" s="13">
        <v>3990.16</v>
      </c>
      <c r="Q217" s="13">
        <f t="shared" si="4"/>
        <v>13609.84</v>
      </c>
      <c r="R217"/>
      <c r="S217" s="53"/>
    </row>
    <row r="218" spans="1:19" s="54" customFormat="1" ht="15">
      <c r="A218" s="87">
        <v>202</v>
      </c>
      <c r="B218" s="83" t="s">
        <v>338</v>
      </c>
      <c r="C218" s="20" t="s">
        <v>70</v>
      </c>
      <c r="D218" s="83" t="s">
        <v>339</v>
      </c>
      <c r="E218" s="52" t="s">
        <v>72</v>
      </c>
      <c r="F218" s="139" t="s">
        <v>478</v>
      </c>
      <c r="G218" s="13">
        <v>19800</v>
      </c>
      <c r="H218" s="83">
        <v>0</v>
      </c>
      <c r="I218" s="83">
        <v>568.26</v>
      </c>
      <c r="J218" s="13">
        <v>1405.8</v>
      </c>
      <c r="K218" s="13">
        <v>227.7</v>
      </c>
      <c r="L218" s="83">
        <v>601.91999999999996</v>
      </c>
      <c r="M218" s="13">
        <v>1403.82</v>
      </c>
      <c r="N218" s="83">
        <v>750</v>
      </c>
      <c r="O218" s="13">
        <v>1920.18</v>
      </c>
      <c r="P218" s="13">
        <v>1920.18</v>
      </c>
      <c r="Q218" s="13">
        <f t="shared" si="4"/>
        <v>17879.82</v>
      </c>
      <c r="R218"/>
      <c r="S218" s="53"/>
    </row>
    <row r="219" spans="1:19" s="54" customFormat="1" ht="15">
      <c r="A219" s="87">
        <v>203</v>
      </c>
      <c r="B219" s="83" t="s">
        <v>340</v>
      </c>
      <c r="C219" s="20" t="s">
        <v>70</v>
      </c>
      <c r="D219" s="83" t="s">
        <v>458</v>
      </c>
      <c r="E219" s="52" t="s">
        <v>72</v>
      </c>
      <c r="F219" s="139" t="s">
        <v>478</v>
      </c>
      <c r="G219" s="13">
        <v>27825</v>
      </c>
      <c r="H219" s="83">
        <v>0</v>
      </c>
      <c r="I219" s="83">
        <v>798.58</v>
      </c>
      <c r="J219" s="13">
        <v>1975.58</v>
      </c>
      <c r="K219" s="13">
        <v>319.99</v>
      </c>
      <c r="L219" s="83">
        <v>845.88</v>
      </c>
      <c r="M219" s="13">
        <v>1972.79</v>
      </c>
      <c r="N219" s="13">
        <v>18163.669999999998</v>
      </c>
      <c r="O219" s="13">
        <v>19808.13</v>
      </c>
      <c r="P219" s="13">
        <v>5175.21</v>
      </c>
      <c r="Q219" s="13">
        <f t="shared" si="4"/>
        <v>8016.869999999999</v>
      </c>
      <c r="R219"/>
      <c r="S219" s="53"/>
    </row>
    <row r="220" spans="1:19" s="54" customFormat="1" ht="15">
      <c r="A220" s="87">
        <v>204</v>
      </c>
      <c r="B220" s="83" t="s">
        <v>341</v>
      </c>
      <c r="C220" s="20" t="s">
        <v>70</v>
      </c>
      <c r="D220" s="83" t="s">
        <v>89</v>
      </c>
      <c r="E220" s="52" t="s">
        <v>72</v>
      </c>
      <c r="F220" s="139" t="s">
        <v>478</v>
      </c>
      <c r="G220" s="13">
        <v>24150</v>
      </c>
      <c r="H220" s="83">
        <v>0</v>
      </c>
      <c r="I220" s="83">
        <v>693.11</v>
      </c>
      <c r="J220" s="13">
        <v>1714.65</v>
      </c>
      <c r="K220" s="13">
        <v>277.73</v>
      </c>
      <c r="L220" s="83">
        <v>734.16</v>
      </c>
      <c r="M220" s="13">
        <v>1712.24</v>
      </c>
      <c r="N220" s="13">
        <v>4832.49</v>
      </c>
      <c r="O220" s="13">
        <v>6259.76</v>
      </c>
      <c r="P220" s="13">
        <v>6259.76</v>
      </c>
      <c r="Q220" s="13">
        <f t="shared" si="4"/>
        <v>17890.239999999998</v>
      </c>
      <c r="R220"/>
      <c r="S220" s="53"/>
    </row>
    <row r="221" spans="1:19" s="54" customFormat="1" ht="15">
      <c r="A221" s="87">
        <v>205</v>
      </c>
      <c r="B221" s="83" t="s">
        <v>342</v>
      </c>
      <c r="C221" s="20" t="s">
        <v>70</v>
      </c>
      <c r="D221" s="83" t="s">
        <v>71</v>
      </c>
      <c r="E221" s="52" t="s">
        <v>72</v>
      </c>
      <c r="F221" s="139" t="s">
        <v>478</v>
      </c>
      <c r="G221" s="13">
        <v>17600</v>
      </c>
      <c r="H221" s="83">
        <v>0</v>
      </c>
      <c r="I221" s="83">
        <v>505.12</v>
      </c>
      <c r="J221" s="13">
        <v>1249.5999999999999</v>
      </c>
      <c r="K221" s="13">
        <v>202.4</v>
      </c>
      <c r="L221" s="83">
        <v>535.04</v>
      </c>
      <c r="M221" s="13">
        <v>1247.8399999999999</v>
      </c>
      <c r="N221" s="13">
        <v>8726.91</v>
      </c>
      <c r="O221" s="13">
        <v>9767.07</v>
      </c>
      <c r="P221" s="13">
        <v>10340.790000000001</v>
      </c>
      <c r="Q221" s="13">
        <f t="shared" si="4"/>
        <v>7832.93</v>
      </c>
      <c r="R221"/>
      <c r="S221" s="53"/>
    </row>
    <row r="222" spans="1:19" s="54" customFormat="1" ht="15">
      <c r="A222" s="87">
        <v>206</v>
      </c>
      <c r="B222" s="83" t="s">
        <v>343</v>
      </c>
      <c r="C222" s="20" t="s">
        <v>70</v>
      </c>
      <c r="D222" s="83" t="s">
        <v>71</v>
      </c>
      <c r="E222" s="52" t="s">
        <v>72</v>
      </c>
      <c r="F222" s="139" t="s">
        <v>478</v>
      </c>
      <c r="G222" s="13">
        <v>17600</v>
      </c>
      <c r="H222" s="83">
        <v>0</v>
      </c>
      <c r="I222" s="83">
        <v>505.12</v>
      </c>
      <c r="J222" s="13">
        <v>1249.5999999999999</v>
      </c>
      <c r="K222" s="13">
        <v>202.4</v>
      </c>
      <c r="L222" s="83">
        <v>535.04</v>
      </c>
      <c r="M222" s="13">
        <v>1247.8399999999999</v>
      </c>
      <c r="N222" s="13">
        <v>3950</v>
      </c>
      <c r="O222" s="13">
        <v>4990.16</v>
      </c>
      <c r="P222" s="13">
        <v>4990.16</v>
      </c>
      <c r="Q222" s="13">
        <f t="shared" si="4"/>
        <v>12609.84</v>
      </c>
      <c r="R222"/>
      <c r="S222" s="53"/>
    </row>
    <row r="223" spans="1:19" s="54" customFormat="1" ht="15">
      <c r="A223" s="87">
        <v>207</v>
      </c>
      <c r="B223" s="83" t="s">
        <v>344</v>
      </c>
      <c r="C223" s="20" t="s">
        <v>70</v>
      </c>
      <c r="D223" s="83" t="s">
        <v>71</v>
      </c>
      <c r="E223" s="52" t="s">
        <v>72</v>
      </c>
      <c r="F223" s="139" t="s">
        <v>477</v>
      </c>
      <c r="G223" s="13">
        <v>17600</v>
      </c>
      <c r="H223" s="83">
        <v>0</v>
      </c>
      <c r="I223" s="83">
        <v>505.12</v>
      </c>
      <c r="J223" s="13">
        <v>1249.5999999999999</v>
      </c>
      <c r="K223" s="13">
        <v>202.4</v>
      </c>
      <c r="L223" s="83">
        <v>535.04</v>
      </c>
      <c r="M223" s="13">
        <v>1247.8399999999999</v>
      </c>
      <c r="N223" s="13">
        <v>11784.62</v>
      </c>
      <c r="O223" s="13">
        <v>12824.78</v>
      </c>
      <c r="P223" s="13">
        <v>12824.78</v>
      </c>
      <c r="Q223" s="13">
        <f t="shared" si="4"/>
        <v>4775.2199999999993</v>
      </c>
      <c r="R223"/>
      <c r="S223" s="53"/>
    </row>
    <row r="224" spans="1:19" s="54" customFormat="1" ht="15">
      <c r="A224" s="87">
        <v>208</v>
      </c>
      <c r="B224" s="83" t="s">
        <v>345</v>
      </c>
      <c r="C224" s="20" t="s">
        <v>70</v>
      </c>
      <c r="D224" s="83" t="s">
        <v>75</v>
      </c>
      <c r="E224" s="52" t="s">
        <v>72</v>
      </c>
      <c r="F224" s="139" t="s">
        <v>478</v>
      </c>
      <c r="G224" s="13">
        <v>19800</v>
      </c>
      <c r="H224" s="83">
        <v>0</v>
      </c>
      <c r="I224" s="83">
        <v>568.26</v>
      </c>
      <c r="J224" s="13">
        <v>1405.8</v>
      </c>
      <c r="K224" s="13">
        <v>227.7</v>
      </c>
      <c r="L224" s="83">
        <v>601.91999999999996</v>
      </c>
      <c r="M224" s="13">
        <v>1403.82</v>
      </c>
      <c r="N224" s="13">
        <v>9749.57</v>
      </c>
      <c r="O224" s="13">
        <v>10919.75</v>
      </c>
      <c r="P224" s="13">
        <v>8093.38</v>
      </c>
      <c r="Q224" s="13">
        <f t="shared" si="4"/>
        <v>8880.25</v>
      </c>
      <c r="R224"/>
      <c r="S224" s="53"/>
    </row>
    <row r="225" spans="1:22" s="54" customFormat="1" ht="15">
      <c r="A225" s="87">
        <v>209</v>
      </c>
      <c r="B225" s="83" t="s">
        <v>347</v>
      </c>
      <c r="C225" s="20" t="s">
        <v>70</v>
      </c>
      <c r="D225" s="83" t="s">
        <v>472</v>
      </c>
      <c r="E225" s="52" t="s">
        <v>72</v>
      </c>
      <c r="F225" s="139" t="s">
        <v>478</v>
      </c>
      <c r="G225" s="13">
        <v>39500</v>
      </c>
      <c r="H225" s="83">
        <v>372.08</v>
      </c>
      <c r="I225" s="13">
        <v>1133.6500000000001</v>
      </c>
      <c r="J225" s="13">
        <v>2804.5</v>
      </c>
      <c r="K225" s="13">
        <v>454.25</v>
      </c>
      <c r="L225" s="13">
        <v>1200.8</v>
      </c>
      <c r="M225" s="13">
        <v>2800.55</v>
      </c>
      <c r="N225" s="13">
        <v>27019.119999999999</v>
      </c>
      <c r="O225" s="13">
        <v>29725.65</v>
      </c>
      <c r="P225" s="13">
        <v>29725.65</v>
      </c>
      <c r="Q225" s="13">
        <f t="shared" si="4"/>
        <v>9774.3499999999985</v>
      </c>
      <c r="R225"/>
      <c r="S225" s="53"/>
    </row>
    <row r="226" spans="1:22" s="54" customFormat="1" ht="15">
      <c r="A226" s="87">
        <v>210</v>
      </c>
      <c r="B226" s="83" t="s">
        <v>348</v>
      </c>
      <c r="C226" s="20" t="s">
        <v>70</v>
      </c>
      <c r="D226" s="83" t="s">
        <v>305</v>
      </c>
      <c r="E226" s="52" t="s">
        <v>72</v>
      </c>
      <c r="F226" s="139" t="s">
        <v>478</v>
      </c>
      <c r="G226" s="13">
        <v>24150</v>
      </c>
      <c r="H226" s="83">
        <v>0</v>
      </c>
      <c r="I226" s="83">
        <v>693.11</v>
      </c>
      <c r="J226" s="13">
        <v>1714.65</v>
      </c>
      <c r="K226" s="13">
        <v>277.73</v>
      </c>
      <c r="L226" s="83">
        <v>734.16</v>
      </c>
      <c r="M226" s="13">
        <v>1712.24</v>
      </c>
      <c r="N226" s="13">
        <v>15360.22</v>
      </c>
      <c r="O226" s="13">
        <v>16787.490000000002</v>
      </c>
      <c r="P226" s="13">
        <v>18454.16</v>
      </c>
      <c r="Q226" s="13">
        <f t="shared" si="4"/>
        <v>7362.5099999999984</v>
      </c>
      <c r="R226"/>
      <c r="S226" s="53"/>
    </row>
    <row r="227" spans="1:22" s="54" customFormat="1" ht="15">
      <c r="A227" s="87">
        <v>211</v>
      </c>
      <c r="B227" s="83" t="s">
        <v>349</v>
      </c>
      <c r="C227" s="20" t="s">
        <v>70</v>
      </c>
      <c r="D227" s="83" t="s">
        <v>71</v>
      </c>
      <c r="E227" s="52" t="s">
        <v>72</v>
      </c>
      <c r="F227" s="139" t="s">
        <v>477</v>
      </c>
      <c r="G227" s="13">
        <v>17600</v>
      </c>
      <c r="H227" s="83">
        <v>0</v>
      </c>
      <c r="I227" s="83">
        <v>505.12</v>
      </c>
      <c r="J227" s="13">
        <v>1249.5999999999999</v>
      </c>
      <c r="K227" s="13">
        <v>202.4</v>
      </c>
      <c r="L227" s="83">
        <v>535.04</v>
      </c>
      <c r="M227" s="13">
        <v>1247.8399999999999</v>
      </c>
      <c r="N227" s="13">
        <v>2050</v>
      </c>
      <c r="O227" s="13">
        <v>3090.16</v>
      </c>
      <c r="P227" s="13">
        <v>3090.16</v>
      </c>
      <c r="Q227" s="13">
        <f t="shared" si="4"/>
        <v>14509.84</v>
      </c>
      <c r="R227"/>
      <c r="S227" s="53"/>
    </row>
    <row r="228" spans="1:22" s="54" customFormat="1" ht="15">
      <c r="A228" s="87">
        <v>212</v>
      </c>
      <c r="B228" s="83" t="s">
        <v>350</v>
      </c>
      <c r="C228" s="20" t="s">
        <v>70</v>
      </c>
      <c r="D228" s="83" t="s">
        <v>71</v>
      </c>
      <c r="E228" s="52" t="s">
        <v>72</v>
      </c>
      <c r="F228" s="139" t="s">
        <v>477</v>
      </c>
      <c r="G228" s="13">
        <v>17600</v>
      </c>
      <c r="H228" s="83">
        <v>0</v>
      </c>
      <c r="I228" s="83">
        <v>505.12</v>
      </c>
      <c r="J228" s="13">
        <v>1249.5999999999999</v>
      </c>
      <c r="K228" s="13">
        <v>202.4</v>
      </c>
      <c r="L228" s="83">
        <v>535.04</v>
      </c>
      <c r="M228" s="13">
        <v>1247.8399999999999</v>
      </c>
      <c r="N228" s="13">
        <v>13908.81</v>
      </c>
      <c r="O228" s="13">
        <v>14948.97</v>
      </c>
      <c r="P228" s="13">
        <v>14948.97</v>
      </c>
      <c r="Q228" s="13">
        <f t="shared" si="4"/>
        <v>2651.0300000000007</v>
      </c>
      <c r="R228"/>
      <c r="S228" s="53"/>
    </row>
    <row r="229" spans="1:22" s="54" customFormat="1" ht="15">
      <c r="A229" s="87">
        <v>213</v>
      </c>
      <c r="B229" s="83" t="s">
        <v>352</v>
      </c>
      <c r="C229" s="20" t="s">
        <v>70</v>
      </c>
      <c r="D229" s="83" t="s">
        <v>71</v>
      </c>
      <c r="E229" s="52" t="s">
        <v>72</v>
      </c>
      <c r="F229" s="139" t="s">
        <v>477</v>
      </c>
      <c r="G229" s="13">
        <v>17600</v>
      </c>
      <c r="H229" s="83">
        <v>0</v>
      </c>
      <c r="I229" s="83">
        <v>505.12</v>
      </c>
      <c r="J229" s="13">
        <v>1249.5999999999999</v>
      </c>
      <c r="K229" s="13">
        <v>202.4</v>
      </c>
      <c r="L229" s="83">
        <v>535.04</v>
      </c>
      <c r="M229" s="13">
        <v>1247.8399999999999</v>
      </c>
      <c r="N229" s="13">
        <v>8323.48</v>
      </c>
      <c r="O229" s="13">
        <v>9363.64</v>
      </c>
      <c r="P229" s="13">
        <v>9363.64</v>
      </c>
      <c r="Q229" s="13">
        <f t="shared" si="4"/>
        <v>8236.36</v>
      </c>
      <c r="R229"/>
      <c r="S229" s="59"/>
      <c r="T229" s="22"/>
      <c r="U229" s="22"/>
      <c r="V229" s="22"/>
    </row>
    <row r="230" spans="1:22" ht="15">
      <c r="A230" s="87">
        <v>214</v>
      </c>
      <c r="B230" s="83" t="s">
        <v>353</v>
      </c>
      <c r="C230" s="20" t="s">
        <v>70</v>
      </c>
      <c r="D230" s="83" t="s">
        <v>71</v>
      </c>
      <c r="E230" s="52" t="s">
        <v>72</v>
      </c>
      <c r="F230" s="139" t="s">
        <v>478</v>
      </c>
      <c r="G230" s="13">
        <v>15400</v>
      </c>
      <c r="H230" s="83">
        <v>0</v>
      </c>
      <c r="I230" s="83">
        <v>441.98</v>
      </c>
      <c r="J230" s="13">
        <v>1093.4000000000001</v>
      </c>
      <c r="K230" s="13">
        <v>177.1</v>
      </c>
      <c r="L230" s="83">
        <v>468.16</v>
      </c>
      <c r="M230" s="13">
        <v>1091.8599999999999</v>
      </c>
      <c r="N230" s="83">
        <v>25</v>
      </c>
      <c r="O230" s="83">
        <v>935.14</v>
      </c>
      <c r="P230" s="83">
        <v>935.14</v>
      </c>
      <c r="Q230" s="13">
        <f t="shared" si="4"/>
        <v>14464.86</v>
      </c>
      <c r="R230"/>
      <c r="S230" s="59"/>
    </row>
    <row r="231" spans="1:22" ht="15">
      <c r="A231" s="87">
        <v>215</v>
      </c>
      <c r="B231" s="83" t="s">
        <v>354</v>
      </c>
      <c r="C231" s="20" t="s">
        <v>70</v>
      </c>
      <c r="D231" s="83" t="s">
        <v>71</v>
      </c>
      <c r="E231" s="52" t="s">
        <v>72</v>
      </c>
      <c r="F231" s="139" t="s">
        <v>477</v>
      </c>
      <c r="G231" s="13">
        <v>17600</v>
      </c>
      <c r="H231" s="83">
        <v>0</v>
      </c>
      <c r="I231" s="83">
        <v>505.12</v>
      </c>
      <c r="J231" s="13">
        <v>1249.5999999999999</v>
      </c>
      <c r="K231" s="13">
        <v>202.4</v>
      </c>
      <c r="L231" s="83">
        <v>535.04</v>
      </c>
      <c r="M231" s="13">
        <v>1247.8399999999999</v>
      </c>
      <c r="N231" s="83">
        <v>25</v>
      </c>
      <c r="O231" s="13">
        <v>1065.1600000000001</v>
      </c>
      <c r="P231" s="13">
        <v>1065.1600000000001</v>
      </c>
      <c r="Q231" s="13">
        <f t="shared" si="4"/>
        <v>16534.84</v>
      </c>
      <c r="R231"/>
    </row>
    <row r="232" spans="1:22" ht="15">
      <c r="A232" s="87">
        <v>216</v>
      </c>
      <c r="B232" s="83" t="s">
        <v>355</v>
      </c>
      <c r="C232" s="20" t="s">
        <v>70</v>
      </c>
      <c r="D232" s="83" t="s">
        <v>71</v>
      </c>
      <c r="E232" s="52" t="s">
        <v>72</v>
      </c>
      <c r="F232" s="139" t="s">
        <v>477</v>
      </c>
      <c r="G232" s="13">
        <v>17600</v>
      </c>
      <c r="H232" s="83">
        <v>0</v>
      </c>
      <c r="I232" s="83">
        <v>505.12</v>
      </c>
      <c r="J232" s="13">
        <v>1249.5999999999999</v>
      </c>
      <c r="K232" s="13">
        <v>202.4</v>
      </c>
      <c r="L232" s="83">
        <v>535.04</v>
      </c>
      <c r="M232" s="13">
        <v>1247.8399999999999</v>
      </c>
      <c r="N232" s="13">
        <v>1050</v>
      </c>
      <c r="O232" s="13">
        <v>2090.16</v>
      </c>
      <c r="P232" s="13">
        <v>2090.16</v>
      </c>
      <c r="Q232" s="13">
        <f t="shared" si="4"/>
        <v>15509.84</v>
      </c>
      <c r="R232"/>
    </row>
    <row r="233" spans="1:22" ht="15">
      <c r="A233" s="87">
        <v>217</v>
      </c>
      <c r="B233" s="83" t="s">
        <v>357</v>
      </c>
      <c r="C233" s="20" t="s">
        <v>70</v>
      </c>
      <c r="D233" s="83" t="s">
        <v>71</v>
      </c>
      <c r="E233" s="52" t="s">
        <v>72</v>
      </c>
      <c r="F233" s="139" t="s">
        <v>477</v>
      </c>
      <c r="G233" s="13">
        <v>17600</v>
      </c>
      <c r="H233" s="83">
        <v>0</v>
      </c>
      <c r="I233" s="83">
        <v>505.12</v>
      </c>
      <c r="J233" s="13">
        <v>1249.5999999999999</v>
      </c>
      <c r="K233" s="13">
        <v>202.4</v>
      </c>
      <c r="L233" s="83">
        <v>535.04</v>
      </c>
      <c r="M233" s="13">
        <v>1247.8399999999999</v>
      </c>
      <c r="N233" s="13">
        <v>7716.55</v>
      </c>
      <c r="O233" s="13">
        <v>8756.7099999999991</v>
      </c>
      <c r="P233" s="13">
        <v>9488.25</v>
      </c>
      <c r="Q233" s="13">
        <f t="shared" si="4"/>
        <v>8843.2900000000009</v>
      </c>
      <c r="R233"/>
    </row>
    <row r="234" spans="1:22" ht="18" customHeight="1">
      <c r="A234" s="87">
        <v>218</v>
      </c>
      <c r="B234" s="83" t="s">
        <v>358</v>
      </c>
      <c r="C234" s="20" t="s">
        <v>70</v>
      </c>
      <c r="D234" s="83" t="s">
        <v>339</v>
      </c>
      <c r="E234" s="52" t="s">
        <v>72</v>
      </c>
      <c r="F234" s="139" t="s">
        <v>478</v>
      </c>
      <c r="G234" s="13">
        <v>19800</v>
      </c>
      <c r="H234" s="83">
        <v>0</v>
      </c>
      <c r="I234" s="83">
        <v>568.26</v>
      </c>
      <c r="J234" s="13">
        <v>1405.8</v>
      </c>
      <c r="K234" s="13">
        <v>227.7</v>
      </c>
      <c r="L234" s="83">
        <v>601.91999999999996</v>
      </c>
      <c r="M234" s="13">
        <v>1403.82</v>
      </c>
      <c r="N234" s="13">
        <v>4110</v>
      </c>
      <c r="O234" s="13">
        <v>5280.18</v>
      </c>
      <c r="P234" s="13">
        <v>1820.18</v>
      </c>
      <c r="Q234" s="13">
        <f t="shared" si="4"/>
        <v>14519.82</v>
      </c>
      <c r="R234"/>
    </row>
    <row r="235" spans="1:22" ht="15">
      <c r="A235" s="87">
        <v>219</v>
      </c>
      <c r="B235" s="83" t="s">
        <v>359</v>
      </c>
      <c r="C235" s="20" t="s">
        <v>70</v>
      </c>
      <c r="D235" s="83" t="s">
        <v>360</v>
      </c>
      <c r="E235" s="52" t="s">
        <v>72</v>
      </c>
      <c r="F235" s="139" t="s">
        <v>478</v>
      </c>
      <c r="G235" s="13">
        <v>24150</v>
      </c>
      <c r="H235" s="83">
        <v>0</v>
      </c>
      <c r="I235" s="83">
        <v>693.11</v>
      </c>
      <c r="J235" s="13">
        <v>1714.65</v>
      </c>
      <c r="K235" s="13">
        <v>277.73</v>
      </c>
      <c r="L235" s="83">
        <v>734.16</v>
      </c>
      <c r="M235" s="13">
        <v>1712.24</v>
      </c>
      <c r="N235" s="13">
        <v>17913.54</v>
      </c>
      <c r="O235" s="13">
        <v>19340.810000000001</v>
      </c>
      <c r="P235" s="13">
        <v>19340.810000000001</v>
      </c>
      <c r="Q235" s="13">
        <f t="shared" si="4"/>
        <v>4809.1899999999987</v>
      </c>
      <c r="R235"/>
    </row>
    <row r="236" spans="1:22" ht="15">
      <c r="A236" s="87">
        <v>220</v>
      </c>
      <c r="B236" s="83" t="s">
        <v>363</v>
      </c>
      <c r="C236" s="20" t="s">
        <v>362</v>
      </c>
      <c r="D236" s="83" t="s">
        <v>48</v>
      </c>
      <c r="E236" s="52" t="s">
        <v>99</v>
      </c>
      <c r="F236" s="139" t="s">
        <v>477</v>
      </c>
      <c r="G236" s="13">
        <v>31000</v>
      </c>
      <c r="H236" s="83">
        <v>0</v>
      </c>
      <c r="I236" s="83">
        <v>889.7</v>
      </c>
      <c r="J236" s="13">
        <v>2201</v>
      </c>
      <c r="K236" s="13">
        <v>356.5</v>
      </c>
      <c r="L236" s="83">
        <v>942.4</v>
      </c>
      <c r="M236" s="13">
        <v>2197.9</v>
      </c>
      <c r="N236" s="83">
        <v>125</v>
      </c>
      <c r="O236" s="13">
        <v>1957.1</v>
      </c>
      <c r="P236" s="13">
        <v>14955.75</v>
      </c>
      <c r="Q236" s="13">
        <f t="shared" si="4"/>
        <v>29042.9</v>
      </c>
      <c r="R236"/>
    </row>
    <row r="237" spans="1:22" ht="15">
      <c r="A237" s="87">
        <v>221</v>
      </c>
      <c r="B237" s="83" t="s">
        <v>364</v>
      </c>
      <c r="C237" s="20" t="s">
        <v>362</v>
      </c>
      <c r="D237" s="83" t="s">
        <v>62</v>
      </c>
      <c r="E237" s="52" t="s">
        <v>99</v>
      </c>
      <c r="F237" s="139" t="s">
        <v>477</v>
      </c>
      <c r="G237" s="13">
        <v>50000</v>
      </c>
      <c r="H237" s="13">
        <v>1675.48</v>
      </c>
      <c r="I237" s="13">
        <v>1435</v>
      </c>
      <c r="J237" s="13">
        <v>3550</v>
      </c>
      <c r="K237" s="13">
        <v>575</v>
      </c>
      <c r="L237" s="13">
        <v>1520</v>
      </c>
      <c r="M237" s="13">
        <v>3545</v>
      </c>
      <c r="N237" s="13">
        <v>31160.79</v>
      </c>
      <c r="O237" s="13">
        <v>35767.269999999997</v>
      </c>
      <c r="P237" s="13">
        <v>35418.769999999997</v>
      </c>
      <c r="Q237" s="13">
        <f t="shared" si="4"/>
        <v>14232.730000000003</v>
      </c>
      <c r="R237"/>
    </row>
    <row r="238" spans="1:22" ht="15">
      <c r="A238" s="87">
        <v>222</v>
      </c>
      <c r="B238" s="83" t="s">
        <v>365</v>
      </c>
      <c r="C238" s="20" t="s">
        <v>362</v>
      </c>
      <c r="D238" s="83" t="s">
        <v>62</v>
      </c>
      <c r="E238" s="52" t="s">
        <v>99</v>
      </c>
      <c r="F238" s="139" t="s">
        <v>477</v>
      </c>
      <c r="G238" s="13">
        <v>50000</v>
      </c>
      <c r="H238" s="13">
        <v>1675.48</v>
      </c>
      <c r="I238" s="13">
        <v>1435</v>
      </c>
      <c r="J238" s="13">
        <v>3550</v>
      </c>
      <c r="K238" s="13">
        <v>575</v>
      </c>
      <c r="L238" s="13">
        <v>1520</v>
      </c>
      <c r="M238" s="13">
        <v>3545</v>
      </c>
      <c r="N238" s="13">
        <v>18280.87</v>
      </c>
      <c r="O238" s="13">
        <v>22887.35</v>
      </c>
      <c r="P238" s="13">
        <v>22751.35</v>
      </c>
      <c r="Q238" s="13">
        <f t="shared" si="4"/>
        <v>27112.65</v>
      </c>
      <c r="R238"/>
    </row>
    <row r="239" spans="1:22" ht="15">
      <c r="A239" s="87">
        <v>223</v>
      </c>
      <c r="B239" s="83" t="s">
        <v>369</v>
      </c>
      <c r="C239" s="20" t="s">
        <v>362</v>
      </c>
      <c r="D239" s="83" t="s">
        <v>48</v>
      </c>
      <c r="E239" s="52" t="s">
        <v>99</v>
      </c>
      <c r="F239" s="139" t="s">
        <v>477</v>
      </c>
      <c r="G239" s="13">
        <v>26250</v>
      </c>
      <c r="H239" s="83">
        <v>0</v>
      </c>
      <c r="I239" s="83">
        <v>753.38</v>
      </c>
      <c r="J239" s="13">
        <v>1863.75</v>
      </c>
      <c r="K239" s="13">
        <v>301.88</v>
      </c>
      <c r="L239" s="83">
        <v>798</v>
      </c>
      <c r="M239" s="13">
        <v>1861.13</v>
      </c>
      <c r="N239" s="13">
        <v>16219.04</v>
      </c>
      <c r="O239" s="13">
        <v>17770.419999999998</v>
      </c>
      <c r="P239" s="13">
        <v>17770.419999999998</v>
      </c>
      <c r="Q239" s="13">
        <f>SUM(G239-O239)</f>
        <v>8479.5800000000017</v>
      </c>
      <c r="R239"/>
    </row>
    <row r="240" spans="1:22" ht="15">
      <c r="A240" s="87">
        <v>224</v>
      </c>
      <c r="B240" s="83" t="s">
        <v>371</v>
      </c>
      <c r="C240" s="20" t="s">
        <v>362</v>
      </c>
      <c r="D240" s="83" t="s">
        <v>103</v>
      </c>
      <c r="E240" s="52" t="s">
        <v>99</v>
      </c>
      <c r="F240" s="139" t="s">
        <v>477</v>
      </c>
      <c r="G240" s="13">
        <v>38000</v>
      </c>
      <c r="H240" s="83">
        <v>160.38</v>
      </c>
      <c r="I240" s="13">
        <v>1090.5999999999999</v>
      </c>
      <c r="J240" s="13">
        <v>2698</v>
      </c>
      <c r="K240" s="13">
        <v>437</v>
      </c>
      <c r="L240" s="13">
        <v>1155.2</v>
      </c>
      <c r="M240" s="13">
        <v>2694.2</v>
      </c>
      <c r="N240" s="83">
        <v>125</v>
      </c>
      <c r="O240" s="13">
        <v>2531.1799999999998</v>
      </c>
      <c r="P240" s="13">
        <v>2531.1799999999998</v>
      </c>
      <c r="Q240" s="13">
        <f>SUM(G240-O240)</f>
        <v>35468.82</v>
      </c>
      <c r="R240"/>
    </row>
    <row r="241" spans="1:19" ht="15">
      <c r="A241" s="87">
        <v>225</v>
      </c>
      <c r="B241" s="83" t="s">
        <v>361</v>
      </c>
      <c r="C241" s="20" t="s">
        <v>362</v>
      </c>
      <c r="D241" s="83" t="s">
        <v>146</v>
      </c>
      <c r="E241" s="52" t="s">
        <v>72</v>
      </c>
      <c r="F241" s="139" t="s">
        <v>478</v>
      </c>
      <c r="G241" s="13">
        <v>83000</v>
      </c>
      <c r="H241" s="13">
        <v>8106.54</v>
      </c>
      <c r="I241" s="13">
        <v>2382.1</v>
      </c>
      <c r="J241" s="13">
        <v>5893</v>
      </c>
      <c r="K241" s="13">
        <v>620.16999999999996</v>
      </c>
      <c r="L241" s="13">
        <v>2523.1999999999998</v>
      </c>
      <c r="M241" s="13">
        <v>5884.7</v>
      </c>
      <c r="N241" s="13">
        <v>1475.12</v>
      </c>
      <c r="O241" s="13">
        <v>14149.43</v>
      </c>
      <c r="P241" s="13">
        <v>13136.84</v>
      </c>
      <c r="Q241" s="13">
        <f>SUM(G241-O241)</f>
        <v>68850.570000000007</v>
      </c>
      <c r="R241"/>
    </row>
    <row r="242" spans="1:19" ht="15">
      <c r="A242" s="87">
        <v>226</v>
      </c>
      <c r="B242" s="83" t="s">
        <v>366</v>
      </c>
      <c r="C242" s="20" t="s">
        <v>362</v>
      </c>
      <c r="D242" s="83" t="s">
        <v>456</v>
      </c>
      <c r="E242" s="52" t="s">
        <v>72</v>
      </c>
      <c r="F242" s="139" t="s">
        <v>478</v>
      </c>
      <c r="G242" s="13">
        <v>27825</v>
      </c>
      <c r="H242" s="83">
        <v>0</v>
      </c>
      <c r="I242" s="83">
        <v>798.58</v>
      </c>
      <c r="J242" s="13">
        <v>1975.58</v>
      </c>
      <c r="K242" s="13">
        <v>319.99</v>
      </c>
      <c r="L242" s="83">
        <v>845.88</v>
      </c>
      <c r="M242" s="13">
        <v>1972.79</v>
      </c>
      <c r="N242" s="83">
        <v>125</v>
      </c>
      <c r="O242" s="13">
        <v>1769.46</v>
      </c>
      <c r="P242" s="13">
        <v>1769.46</v>
      </c>
      <c r="Q242" s="13">
        <f t="shared" si="4"/>
        <v>26055.54</v>
      </c>
      <c r="R242"/>
    </row>
    <row r="243" spans="1:19" ht="15">
      <c r="A243" s="87">
        <v>227</v>
      </c>
      <c r="B243" s="83" t="s">
        <v>367</v>
      </c>
      <c r="C243" s="20" t="s">
        <v>362</v>
      </c>
      <c r="D243" s="83" t="s">
        <v>48</v>
      </c>
      <c r="E243" s="52" t="s">
        <v>72</v>
      </c>
      <c r="F243" s="139" t="s">
        <v>477</v>
      </c>
      <c r="G243" s="13">
        <v>26250</v>
      </c>
      <c r="H243" s="83">
        <v>0</v>
      </c>
      <c r="I243" s="83">
        <v>753.38</v>
      </c>
      <c r="J243" s="13">
        <v>1863.75</v>
      </c>
      <c r="K243" s="13">
        <v>301.88</v>
      </c>
      <c r="L243" s="83">
        <v>798</v>
      </c>
      <c r="M243" s="13">
        <v>1861.13</v>
      </c>
      <c r="N243" s="83">
        <v>25</v>
      </c>
      <c r="O243" s="13">
        <v>1576.38</v>
      </c>
      <c r="P243" s="13">
        <v>1576.38</v>
      </c>
      <c r="Q243" s="13">
        <f t="shared" si="4"/>
        <v>24673.62</v>
      </c>
      <c r="R243"/>
    </row>
    <row r="244" spans="1:19" ht="15">
      <c r="A244" s="87">
        <v>228</v>
      </c>
      <c r="B244" s="83" t="s">
        <v>368</v>
      </c>
      <c r="C244" s="55" t="s">
        <v>362</v>
      </c>
      <c r="D244" s="83" t="s">
        <v>103</v>
      </c>
      <c r="E244" s="52" t="s">
        <v>72</v>
      </c>
      <c r="F244" s="139" t="s">
        <v>477</v>
      </c>
      <c r="G244" s="13">
        <v>21450</v>
      </c>
      <c r="H244" s="83">
        <v>0</v>
      </c>
      <c r="I244" s="83">
        <v>615.62</v>
      </c>
      <c r="J244" s="13">
        <v>1522.95</v>
      </c>
      <c r="K244" s="13">
        <v>246.68</v>
      </c>
      <c r="L244" s="83">
        <v>652.08000000000004</v>
      </c>
      <c r="M244" s="13">
        <v>1520.81</v>
      </c>
      <c r="N244" s="13">
        <v>5050</v>
      </c>
      <c r="O244" s="13">
        <v>6317.7</v>
      </c>
      <c r="P244" s="13">
        <v>6317.7</v>
      </c>
      <c r="Q244" s="13">
        <f t="shared" si="4"/>
        <v>15132.3</v>
      </c>
      <c r="R244"/>
    </row>
    <row r="245" spans="1:19" ht="15">
      <c r="A245" s="87">
        <v>229</v>
      </c>
      <c r="B245" s="83" t="s">
        <v>370</v>
      </c>
      <c r="C245" s="20" t="s">
        <v>362</v>
      </c>
      <c r="D245" s="83" t="s">
        <v>119</v>
      </c>
      <c r="E245" s="52" t="s">
        <v>72</v>
      </c>
      <c r="F245" s="139" t="s">
        <v>478</v>
      </c>
      <c r="G245" s="13">
        <v>50000</v>
      </c>
      <c r="H245" s="13">
        <v>1854</v>
      </c>
      <c r="I245" s="13">
        <v>1435</v>
      </c>
      <c r="J245" s="13">
        <v>3550</v>
      </c>
      <c r="K245" s="13">
        <v>575</v>
      </c>
      <c r="L245" s="13">
        <v>1520</v>
      </c>
      <c r="M245" s="13">
        <v>3545</v>
      </c>
      <c r="N245" s="13">
        <v>4096</v>
      </c>
      <c r="O245" s="13">
        <v>8905</v>
      </c>
      <c r="P245" s="13">
        <v>8905</v>
      </c>
      <c r="Q245" s="13">
        <f t="shared" si="4"/>
        <v>41095</v>
      </c>
      <c r="R245"/>
    </row>
    <row r="246" spans="1:19" ht="15">
      <c r="A246" s="87">
        <v>230</v>
      </c>
      <c r="B246" s="83" t="s">
        <v>372</v>
      </c>
      <c r="C246" s="20" t="s">
        <v>362</v>
      </c>
      <c r="D246" s="83" t="s">
        <v>62</v>
      </c>
      <c r="E246" s="52" t="s">
        <v>72</v>
      </c>
      <c r="F246" s="139" t="s">
        <v>477</v>
      </c>
      <c r="G246" s="13">
        <v>50000</v>
      </c>
      <c r="H246" s="13">
        <v>1854</v>
      </c>
      <c r="I246" s="13">
        <v>1435</v>
      </c>
      <c r="J246" s="13">
        <v>3550</v>
      </c>
      <c r="K246" s="13">
        <v>575</v>
      </c>
      <c r="L246" s="13">
        <v>1520</v>
      </c>
      <c r="M246" s="13">
        <v>3545</v>
      </c>
      <c r="N246" s="83">
        <v>25</v>
      </c>
      <c r="O246" s="13">
        <v>4834</v>
      </c>
      <c r="P246" s="13">
        <v>4834</v>
      </c>
      <c r="Q246" s="13">
        <f t="shared" si="4"/>
        <v>45166</v>
      </c>
      <c r="R246"/>
    </row>
    <row r="247" spans="1:19" ht="15">
      <c r="A247" s="87">
        <v>231</v>
      </c>
      <c r="B247" s="83" t="s">
        <v>373</v>
      </c>
      <c r="C247" s="20" t="s">
        <v>362</v>
      </c>
      <c r="D247" s="83" t="s">
        <v>461</v>
      </c>
      <c r="E247" s="52" t="s">
        <v>72</v>
      </c>
      <c r="F247" s="139" t="s">
        <v>477</v>
      </c>
      <c r="G247" s="13">
        <v>50000</v>
      </c>
      <c r="H247" s="13">
        <v>1854</v>
      </c>
      <c r="I247" s="13">
        <v>1435</v>
      </c>
      <c r="J247" s="13">
        <v>3550</v>
      </c>
      <c r="K247" s="13">
        <v>575</v>
      </c>
      <c r="L247" s="13">
        <v>1520</v>
      </c>
      <c r="M247" s="13">
        <v>3545</v>
      </c>
      <c r="N247" s="13">
        <v>3742</v>
      </c>
      <c r="O247" s="13">
        <v>8551</v>
      </c>
      <c r="P247" s="13">
        <v>8551</v>
      </c>
      <c r="Q247" s="13">
        <f t="shared" si="4"/>
        <v>41449</v>
      </c>
      <c r="R247"/>
    </row>
    <row r="248" spans="1:19" ht="15">
      <c r="A248" s="87">
        <v>232</v>
      </c>
      <c r="B248" s="83" t="s">
        <v>378</v>
      </c>
      <c r="C248" s="20" t="s">
        <v>375</v>
      </c>
      <c r="D248" s="83" t="s">
        <v>379</v>
      </c>
      <c r="E248" s="52" t="s">
        <v>99</v>
      </c>
      <c r="F248" s="139" t="s">
        <v>477</v>
      </c>
      <c r="G248" s="13">
        <v>24150</v>
      </c>
      <c r="H248" s="83">
        <v>0</v>
      </c>
      <c r="I248" s="83">
        <v>693.11</v>
      </c>
      <c r="J248" s="13">
        <v>1714.65</v>
      </c>
      <c r="K248" s="13">
        <v>277.73</v>
      </c>
      <c r="L248" s="83">
        <v>734.16</v>
      </c>
      <c r="M248" s="13">
        <v>1712.24</v>
      </c>
      <c r="N248" s="13">
        <v>8262.4599999999991</v>
      </c>
      <c r="O248" s="13">
        <v>9689.73</v>
      </c>
      <c r="P248" s="13">
        <v>9369.73</v>
      </c>
      <c r="Q248" s="13">
        <f t="shared" ref="Q248:Q253" si="5">SUM(G248-O248)</f>
        <v>14460.27</v>
      </c>
      <c r="R248"/>
    </row>
    <row r="249" spans="1:19" ht="15">
      <c r="A249" s="87">
        <v>233</v>
      </c>
      <c r="B249" s="83" t="s">
        <v>382</v>
      </c>
      <c r="C249" s="20" t="s">
        <v>375</v>
      </c>
      <c r="D249" s="83" t="s">
        <v>379</v>
      </c>
      <c r="E249" s="52" t="s">
        <v>99</v>
      </c>
      <c r="F249" s="139" t="s">
        <v>477</v>
      </c>
      <c r="G249" s="13">
        <v>24150</v>
      </c>
      <c r="H249" s="83">
        <v>0</v>
      </c>
      <c r="I249" s="83">
        <v>693.11</v>
      </c>
      <c r="J249" s="13">
        <v>1714.65</v>
      </c>
      <c r="K249" s="13">
        <v>277.73</v>
      </c>
      <c r="L249" s="83">
        <v>734.16</v>
      </c>
      <c r="M249" s="13">
        <v>1712.24</v>
      </c>
      <c r="N249" s="83">
        <v>550</v>
      </c>
      <c r="O249" s="13">
        <v>1977.27</v>
      </c>
      <c r="P249" s="13">
        <v>1977.27</v>
      </c>
      <c r="Q249" s="13">
        <f t="shared" si="5"/>
        <v>22172.73</v>
      </c>
      <c r="R249"/>
    </row>
    <row r="250" spans="1:19" s="54" customFormat="1" ht="15" customHeight="1">
      <c r="A250" s="87">
        <v>234</v>
      </c>
      <c r="B250" s="83" t="s">
        <v>386</v>
      </c>
      <c r="C250" s="20" t="s">
        <v>375</v>
      </c>
      <c r="D250" s="83" t="s">
        <v>48</v>
      </c>
      <c r="E250" s="52" t="s">
        <v>99</v>
      </c>
      <c r="F250" s="139" t="s">
        <v>478</v>
      </c>
      <c r="G250" s="13">
        <v>26250</v>
      </c>
      <c r="H250" s="83">
        <v>0</v>
      </c>
      <c r="I250" s="83">
        <v>753.38</v>
      </c>
      <c r="J250" s="13">
        <v>1863.75</v>
      </c>
      <c r="K250" s="13">
        <v>301.88</v>
      </c>
      <c r="L250" s="83">
        <v>798</v>
      </c>
      <c r="M250" s="13">
        <v>1861.13</v>
      </c>
      <c r="N250" s="13">
        <v>2865.24</v>
      </c>
      <c r="O250" s="13">
        <v>4416.62</v>
      </c>
      <c r="P250" s="13">
        <v>4096.62</v>
      </c>
      <c r="Q250" s="13">
        <f t="shared" si="5"/>
        <v>21833.38</v>
      </c>
      <c r="R250"/>
      <c r="S250" s="53"/>
    </row>
    <row r="251" spans="1:19" ht="15">
      <c r="A251" s="87">
        <v>235</v>
      </c>
      <c r="B251" s="83" t="s">
        <v>392</v>
      </c>
      <c r="C251" s="20" t="s">
        <v>375</v>
      </c>
      <c r="D251" s="83" t="s">
        <v>376</v>
      </c>
      <c r="E251" s="52" t="s">
        <v>99</v>
      </c>
      <c r="F251" s="139" t="s">
        <v>477</v>
      </c>
      <c r="G251" s="13">
        <v>24150</v>
      </c>
      <c r="H251" s="83">
        <v>0</v>
      </c>
      <c r="I251" s="83">
        <v>693.11</v>
      </c>
      <c r="J251" s="13">
        <v>1714.65</v>
      </c>
      <c r="K251" s="13">
        <v>277.73</v>
      </c>
      <c r="L251" s="83">
        <v>734.16</v>
      </c>
      <c r="M251" s="13">
        <v>1712.24</v>
      </c>
      <c r="N251" s="13">
        <v>3850.24</v>
      </c>
      <c r="O251" s="13">
        <v>5277.51</v>
      </c>
      <c r="P251" s="13">
        <v>4957.51</v>
      </c>
      <c r="Q251" s="13">
        <f t="shared" si="5"/>
        <v>18872.489999999998</v>
      </c>
      <c r="R251"/>
    </row>
    <row r="252" spans="1:19" ht="15">
      <c r="A252" s="87">
        <v>236</v>
      </c>
      <c r="B252" s="83" t="s">
        <v>393</v>
      </c>
      <c r="C252" s="20" t="s">
        <v>375</v>
      </c>
      <c r="D252" s="83" t="s">
        <v>394</v>
      </c>
      <c r="E252" s="52" t="s">
        <v>99</v>
      </c>
      <c r="F252" s="139" t="s">
        <v>478</v>
      </c>
      <c r="G252" s="13">
        <v>33000</v>
      </c>
      <c r="H252" s="83">
        <v>0</v>
      </c>
      <c r="I252" s="83">
        <v>947.1</v>
      </c>
      <c r="J252" s="13">
        <v>2343</v>
      </c>
      <c r="K252" s="13">
        <v>379.5</v>
      </c>
      <c r="L252" s="13">
        <v>1003.2</v>
      </c>
      <c r="M252" s="13">
        <v>2339.6999999999998</v>
      </c>
      <c r="N252" s="83">
        <v>25</v>
      </c>
      <c r="O252" s="13">
        <v>1975.3</v>
      </c>
      <c r="P252" s="13">
        <v>1975.3</v>
      </c>
      <c r="Q252" s="13">
        <f t="shared" si="5"/>
        <v>31024.7</v>
      </c>
      <c r="R252"/>
    </row>
    <row r="253" spans="1:19" ht="15">
      <c r="A253" s="87">
        <v>237</v>
      </c>
      <c r="B253" s="83" t="s">
        <v>396</v>
      </c>
      <c r="C253" s="20" t="s">
        <v>375</v>
      </c>
      <c r="D253" s="83" t="s">
        <v>376</v>
      </c>
      <c r="E253" s="52" t="s">
        <v>99</v>
      </c>
      <c r="F253" s="139" t="s">
        <v>478</v>
      </c>
      <c r="G253" s="13">
        <v>24150</v>
      </c>
      <c r="H253" s="83">
        <v>0</v>
      </c>
      <c r="I253" s="83">
        <v>693.11</v>
      </c>
      <c r="J253" s="13">
        <v>1714.65</v>
      </c>
      <c r="K253" s="13">
        <v>277.73</v>
      </c>
      <c r="L253" s="83">
        <v>734.16</v>
      </c>
      <c r="M253" s="13">
        <v>1712.24</v>
      </c>
      <c r="N253" s="13">
        <v>8456.9500000000007</v>
      </c>
      <c r="O253" s="13">
        <v>9884.2199999999993</v>
      </c>
      <c r="P253" s="13">
        <v>9884.2199999999993</v>
      </c>
      <c r="Q253" s="13">
        <f t="shared" si="5"/>
        <v>14265.78</v>
      </c>
      <c r="R253"/>
    </row>
    <row r="254" spans="1:19" ht="15">
      <c r="A254" s="87">
        <v>238</v>
      </c>
      <c r="B254" s="83" t="s">
        <v>374</v>
      </c>
      <c r="C254" s="20" t="s">
        <v>375</v>
      </c>
      <c r="D254" s="83" t="s">
        <v>376</v>
      </c>
      <c r="E254" s="52" t="s">
        <v>72</v>
      </c>
      <c r="F254" s="139" t="s">
        <v>478</v>
      </c>
      <c r="G254" s="13">
        <v>24150</v>
      </c>
      <c r="H254" s="83">
        <v>0</v>
      </c>
      <c r="I254" s="83">
        <v>693.11</v>
      </c>
      <c r="J254" s="13">
        <v>1714.65</v>
      </c>
      <c r="K254" s="13">
        <v>277.73</v>
      </c>
      <c r="L254" s="83">
        <v>734.16</v>
      </c>
      <c r="M254" s="13">
        <v>1712.24</v>
      </c>
      <c r="N254" s="13">
        <v>1375.12</v>
      </c>
      <c r="O254" s="13">
        <v>2802.39</v>
      </c>
      <c r="P254" s="13">
        <v>2642.39</v>
      </c>
      <c r="Q254" s="13">
        <f t="shared" si="4"/>
        <v>21347.61</v>
      </c>
      <c r="R254"/>
    </row>
    <row r="255" spans="1:19" ht="15">
      <c r="A255" s="87">
        <v>239</v>
      </c>
      <c r="B255" s="83" t="s">
        <v>377</v>
      </c>
      <c r="C255" s="20" t="s">
        <v>375</v>
      </c>
      <c r="D255" s="83" t="s">
        <v>458</v>
      </c>
      <c r="E255" s="52" t="s">
        <v>72</v>
      </c>
      <c r="F255" s="139" t="s">
        <v>478</v>
      </c>
      <c r="G255" s="13">
        <v>31000</v>
      </c>
      <c r="H255" s="83">
        <v>0</v>
      </c>
      <c r="I255" s="83">
        <v>889.7</v>
      </c>
      <c r="J255" s="13">
        <v>2201</v>
      </c>
      <c r="K255" s="13">
        <v>356.5</v>
      </c>
      <c r="L255" s="83">
        <v>942.4</v>
      </c>
      <c r="M255" s="13">
        <v>2197.9</v>
      </c>
      <c r="N255" s="13">
        <v>24716.04</v>
      </c>
      <c r="O255" s="13">
        <v>26548.14</v>
      </c>
      <c r="P255" s="13">
        <v>26388.14</v>
      </c>
      <c r="Q255" s="13">
        <f t="shared" si="4"/>
        <v>4451.8600000000006</v>
      </c>
      <c r="R255"/>
    </row>
    <row r="256" spans="1:19" ht="15">
      <c r="A256" s="87">
        <v>240</v>
      </c>
      <c r="B256" s="83" t="s">
        <v>380</v>
      </c>
      <c r="C256" s="20" t="s">
        <v>375</v>
      </c>
      <c r="D256" s="83" t="s">
        <v>376</v>
      </c>
      <c r="E256" s="52" t="s">
        <v>72</v>
      </c>
      <c r="F256" s="139" t="s">
        <v>477</v>
      </c>
      <c r="G256" s="13">
        <v>24150</v>
      </c>
      <c r="H256" s="83">
        <v>0</v>
      </c>
      <c r="I256" s="83">
        <v>693.11</v>
      </c>
      <c r="J256" s="13">
        <v>1714.65</v>
      </c>
      <c r="K256" s="13">
        <v>277.73</v>
      </c>
      <c r="L256" s="83">
        <v>734.16</v>
      </c>
      <c r="M256" s="13">
        <v>1712.24</v>
      </c>
      <c r="N256" s="83">
        <v>25</v>
      </c>
      <c r="O256" s="13">
        <v>1452.27</v>
      </c>
      <c r="P256" s="13">
        <v>1452.27</v>
      </c>
      <c r="Q256" s="13">
        <f t="shared" si="4"/>
        <v>22697.73</v>
      </c>
      <c r="R256"/>
    </row>
    <row r="257" spans="1:22" ht="15">
      <c r="A257" s="87">
        <v>241</v>
      </c>
      <c r="B257" s="83" t="s">
        <v>381</v>
      </c>
      <c r="C257" s="20" t="s">
        <v>375</v>
      </c>
      <c r="D257" s="83" t="s">
        <v>379</v>
      </c>
      <c r="E257" s="52" t="s">
        <v>72</v>
      </c>
      <c r="F257" s="139" t="s">
        <v>478</v>
      </c>
      <c r="G257" s="13">
        <v>24150</v>
      </c>
      <c r="H257" s="83">
        <v>0</v>
      </c>
      <c r="I257" s="83">
        <v>693.11</v>
      </c>
      <c r="J257" s="13">
        <v>1714.65</v>
      </c>
      <c r="K257" s="13">
        <v>277.73</v>
      </c>
      <c r="L257" s="83">
        <v>734.16</v>
      </c>
      <c r="M257" s="13">
        <v>1712.24</v>
      </c>
      <c r="N257" s="83">
        <v>25</v>
      </c>
      <c r="O257" s="13">
        <v>1452.27</v>
      </c>
      <c r="P257" s="13">
        <v>1452.27</v>
      </c>
      <c r="Q257" s="13">
        <f t="shared" si="4"/>
        <v>22697.73</v>
      </c>
      <c r="R257"/>
    </row>
    <row r="258" spans="1:22" ht="15">
      <c r="A258" s="87">
        <v>242</v>
      </c>
      <c r="B258" s="83" t="s">
        <v>383</v>
      </c>
      <c r="C258" s="20" t="s">
        <v>375</v>
      </c>
      <c r="D258" s="83" t="s">
        <v>379</v>
      </c>
      <c r="E258" s="52" t="s">
        <v>72</v>
      </c>
      <c r="F258" s="139" t="s">
        <v>478</v>
      </c>
      <c r="G258" s="13">
        <v>24150</v>
      </c>
      <c r="H258" s="83">
        <v>0</v>
      </c>
      <c r="I258" s="83">
        <v>693.11</v>
      </c>
      <c r="J258" s="13">
        <v>1714.65</v>
      </c>
      <c r="K258" s="13">
        <v>277.73</v>
      </c>
      <c r="L258" s="83">
        <v>734.16</v>
      </c>
      <c r="M258" s="13">
        <v>1712.24</v>
      </c>
      <c r="N258" s="13">
        <v>6420.63</v>
      </c>
      <c r="O258" s="13">
        <v>7847.9</v>
      </c>
      <c r="P258" s="13">
        <v>7847.9</v>
      </c>
      <c r="Q258" s="13">
        <f t="shared" si="4"/>
        <v>16302.1</v>
      </c>
      <c r="R258"/>
    </row>
    <row r="259" spans="1:22" ht="15">
      <c r="A259" s="87">
        <v>243</v>
      </c>
      <c r="B259" s="83" t="s">
        <v>384</v>
      </c>
      <c r="C259" s="20" t="s">
        <v>375</v>
      </c>
      <c r="D259" s="83" t="s">
        <v>379</v>
      </c>
      <c r="E259" s="52" t="s">
        <v>72</v>
      </c>
      <c r="F259" s="139" t="s">
        <v>478</v>
      </c>
      <c r="G259" s="13">
        <v>24150</v>
      </c>
      <c r="H259" s="83">
        <v>0</v>
      </c>
      <c r="I259" s="83">
        <v>693.11</v>
      </c>
      <c r="J259" s="13">
        <v>1714.65</v>
      </c>
      <c r="K259" s="13">
        <v>277.73</v>
      </c>
      <c r="L259" s="83">
        <v>734.16</v>
      </c>
      <c r="M259" s="13">
        <v>1712.24</v>
      </c>
      <c r="N259" s="13">
        <v>1650</v>
      </c>
      <c r="O259" s="13">
        <v>3077.27</v>
      </c>
      <c r="P259" s="13">
        <v>3077.27</v>
      </c>
      <c r="Q259" s="13">
        <f t="shared" si="4"/>
        <v>21072.73</v>
      </c>
      <c r="R259"/>
    </row>
    <row r="260" spans="1:22" ht="15">
      <c r="A260" s="87">
        <v>244</v>
      </c>
      <c r="B260" s="83" t="s">
        <v>385</v>
      </c>
      <c r="C260" s="20" t="s">
        <v>375</v>
      </c>
      <c r="D260" s="83" t="s">
        <v>376</v>
      </c>
      <c r="E260" s="52" t="s">
        <v>72</v>
      </c>
      <c r="F260" s="139" t="s">
        <v>478</v>
      </c>
      <c r="G260" s="13">
        <v>24150</v>
      </c>
      <c r="H260" s="83">
        <v>0</v>
      </c>
      <c r="I260" s="83">
        <v>693.11</v>
      </c>
      <c r="J260" s="13">
        <v>1714.65</v>
      </c>
      <c r="K260" s="13">
        <v>277.73</v>
      </c>
      <c r="L260" s="83">
        <v>734.16</v>
      </c>
      <c r="M260" s="13">
        <v>1712.24</v>
      </c>
      <c r="N260" s="13">
        <v>6407.22</v>
      </c>
      <c r="O260" s="13">
        <v>7834.49</v>
      </c>
      <c r="P260" s="13">
        <v>7834.49</v>
      </c>
      <c r="Q260" s="13">
        <f t="shared" si="4"/>
        <v>16315.51</v>
      </c>
      <c r="R260"/>
      <c r="S260" s="53"/>
      <c r="T260" s="54"/>
      <c r="U260" s="54"/>
      <c r="V260" s="54"/>
    </row>
    <row r="261" spans="1:22" s="54" customFormat="1" ht="15">
      <c r="A261" s="87">
        <v>245</v>
      </c>
      <c r="B261" s="83" t="s">
        <v>387</v>
      </c>
      <c r="C261" s="20" t="s">
        <v>375</v>
      </c>
      <c r="D261" s="83" t="s">
        <v>146</v>
      </c>
      <c r="E261" s="52" t="s">
        <v>72</v>
      </c>
      <c r="F261" s="139" t="s">
        <v>478</v>
      </c>
      <c r="G261" s="13">
        <v>83000</v>
      </c>
      <c r="H261" s="13">
        <v>8106.54</v>
      </c>
      <c r="I261" s="13">
        <v>2382.1</v>
      </c>
      <c r="J261" s="13">
        <v>5893</v>
      </c>
      <c r="K261" s="13">
        <v>620.16999999999996</v>
      </c>
      <c r="L261" s="13">
        <v>2523.1999999999998</v>
      </c>
      <c r="M261" s="13">
        <v>5884.7</v>
      </c>
      <c r="N261" s="83">
        <v>25</v>
      </c>
      <c r="O261" s="13">
        <v>13036.84</v>
      </c>
      <c r="P261" s="13">
        <v>13036.84</v>
      </c>
      <c r="Q261" s="13">
        <f t="shared" si="4"/>
        <v>69963.16</v>
      </c>
      <c r="R261"/>
      <c r="S261" s="53"/>
    </row>
    <row r="262" spans="1:22" s="54" customFormat="1" ht="15">
      <c r="A262" s="87">
        <v>246</v>
      </c>
      <c r="B262" s="83" t="s">
        <v>388</v>
      </c>
      <c r="C262" s="20" t="s">
        <v>375</v>
      </c>
      <c r="D262" s="83" t="s">
        <v>62</v>
      </c>
      <c r="E262" s="52" t="s">
        <v>72</v>
      </c>
      <c r="F262" s="139" t="s">
        <v>477</v>
      </c>
      <c r="G262" s="13">
        <v>50000</v>
      </c>
      <c r="H262" s="13">
        <v>1854</v>
      </c>
      <c r="I262" s="13">
        <v>1435</v>
      </c>
      <c r="J262" s="13">
        <v>3550</v>
      </c>
      <c r="K262" s="13">
        <v>575</v>
      </c>
      <c r="L262" s="13">
        <v>1520</v>
      </c>
      <c r="M262" s="13">
        <v>3545</v>
      </c>
      <c r="N262" s="13">
        <v>15075.73</v>
      </c>
      <c r="O262" s="13">
        <v>19884.73</v>
      </c>
      <c r="P262" s="13">
        <v>19884.73</v>
      </c>
      <c r="Q262" s="13">
        <f t="shared" si="4"/>
        <v>30115.27</v>
      </c>
      <c r="R262"/>
      <c r="S262" s="53"/>
    </row>
    <row r="263" spans="1:22" s="54" customFormat="1" ht="15">
      <c r="A263" s="87">
        <v>247</v>
      </c>
      <c r="B263" s="83" t="s">
        <v>389</v>
      </c>
      <c r="C263" s="20" t="s">
        <v>375</v>
      </c>
      <c r="D263" s="83" t="s">
        <v>379</v>
      </c>
      <c r="E263" s="52" t="s">
        <v>72</v>
      </c>
      <c r="F263" s="139" t="s">
        <v>477</v>
      </c>
      <c r="G263" s="13">
        <v>24150</v>
      </c>
      <c r="H263" s="83">
        <v>0</v>
      </c>
      <c r="I263" s="83">
        <v>693.11</v>
      </c>
      <c r="J263" s="13">
        <v>1714.65</v>
      </c>
      <c r="K263" s="13">
        <v>277.73</v>
      </c>
      <c r="L263" s="83">
        <v>734.16</v>
      </c>
      <c r="M263" s="13">
        <v>1712.24</v>
      </c>
      <c r="N263" s="13">
        <v>1550</v>
      </c>
      <c r="O263" s="13">
        <v>2977.27</v>
      </c>
      <c r="P263" s="13">
        <v>2977.27</v>
      </c>
      <c r="Q263" s="13">
        <f t="shared" si="4"/>
        <v>21172.73</v>
      </c>
      <c r="R263"/>
      <c r="S263" s="53"/>
    </row>
    <row r="264" spans="1:22" s="54" customFormat="1" ht="15">
      <c r="A264" s="87">
        <v>248</v>
      </c>
      <c r="B264" s="83" t="s">
        <v>390</v>
      </c>
      <c r="C264" s="20" t="s">
        <v>375</v>
      </c>
      <c r="D264" s="83" t="s">
        <v>376</v>
      </c>
      <c r="E264" s="52" t="s">
        <v>72</v>
      </c>
      <c r="F264" s="139" t="s">
        <v>477</v>
      </c>
      <c r="G264" s="13">
        <v>24150</v>
      </c>
      <c r="H264" s="83">
        <v>0</v>
      </c>
      <c r="I264" s="83">
        <v>693.11</v>
      </c>
      <c r="J264" s="13">
        <v>1714.65</v>
      </c>
      <c r="K264" s="13">
        <v>277.73</v>
      </c>
      <c r="L264" s="83">
        <v>734.16</v>
      </c>
      <c r="M264" s="13">
        <v>1712.24</v>
      </c>
      <c r="N264" s="13">
        <v>14348.57</v>
      </c>
      <c r="O264" s="13">
        <v>15775.84</v>
      </c>
      <c r="P264" s="13">
        <v>15455.84</v>
      </c>
      <c r="Q264" s="13">
        <f t="shared" si="4"/>
        <v>8374.16</v>
      </c>
      <c r="R264"/>
      <c r="S264" s="53"/>
    </row>
    <row r="265" spans="1:22" s="54" customFormat="1" ht="15">
      <c r="A265" s="87">
        <v>249</v>
      </c>
      <c r="B265" s="83" t="s">
        <v>391</v>
      </c>
      <c r="C265" s="20" t="s">
        <v>375</v>
      </c>
      <c r="D265" s="83" t="s">
        <v>103</v>
      </c>
      <c r="E265" s="52" t="s">
        <v>72</v>
      </c>
      <c r="F265" s="139" t="s">
        <v>477</v>
      </c>
      <c r="G265" s="13">
        <v>24150</v>
      </c>
      <c r="H265" s="83">
        <v>0</v>
      </c>
      <c r="I265" s="83">
        <v>693.11</v>
      </c>
      <c r="J265" s="13">
        <v>1714.65</v>
      </c>
      <c r="K265" s="13">
        <v>277.73</v>
      </c>
      <c r="L265" s="83">
        <v>734.16</v>
      </c>
      <c r="M265" s="13">
        <v>1712.24</v>
      </c>
      <c r="N265" s="83">
        <v>125</v>
      </c>
      <c r="O265" s="13">
        <v>1552.27</v>
      </c>
      <c r="P265" s="13">
        <v>1552.27</v>
      </c>
      <c r="Q265" s="13">
        <f t="shared" si="4"/>
        <v>22597.73</v>
      </c>
      <c r="R265"/>
      <c r="S265" s="22"/>
      <c r="T265" s="22"/>
      <c r="U265" s="22"/>
      <c r="V265" s="22"/>
    </row>
    <row r="266" spans="1:22" ht="15">
      <c r="A266" s="87">
        <v>250</v>
      </c>
      <c r="B266" s="83" t="s">
        <v>395</v>
      </c>
      <c r="C266" s="20" t="s">
        <v>375</v>
      </c>
      <c r="D266" s="83" t="s">
        <v>394</v>
      </c>
      <c r="E266" s="52" t="s">
        <v>72</v>
      </c>
      <c r="F266" s="139" t="s">
        <v>478</v>
      </c>
      <c r="G266" s="13">
        <v>31000</v>
      </c>
      <c r="H266" s="83">
        <v>0</v>
      </c>
      <c r="I266" s="83">
        <v>889.7</v>
      </c>
      <c r="J266" s="13">
        <v>2201</v>
      </c>
      <c r="K266" s="13">
        <v>356.5</v>
      </c>
      <c r="L266" s="83">
        <v>942.4</v>
      </c>
      <c r="M266" s="13">
        <v>2197.9</v>
      </c>
      <c r="N266" s="83">
        <v>25</v>
      </c>
      <c r="O266" s="13">
        <v>1857.1</v>
      </c>
      <c r="P266" s="13">
        <v>1857.1</v>
      </c>
      <c r="Q266" s="13">
        <f t="shared" si="4"/>
        <v>29142.9</v>
      </c>
      <c r="R266"/>
    </row>
    <row r="267" spans="1:22" ht="15">
      <c r="A267" s="87">
        <v>251</v>
      </c>
      <c r="B267" s="83" t="s">
        <v>397</v>
      </c>
      <c r="C267" s="20" t="s">
        <v>375</v>
      </c>
      <c r="D267" s="83" t="s">
        <v>379</v>
      </c>
      <c r="E267" s="52" t="s">
        <v>72</v>
      </c>
      <c r="F267" s="139" t="s">
        <v>477</v>
      </c>
      <c r="G267" s="13">
        <v>24150</v>
      </c>
      <c r="H267" s="83">
        <v>0</v>
      </c>
      <c r="I267" s="83">
        <v>693.11</v>
      </c>
      <c r="J267" s="13">
        <v>1714.65</v>
      </c>
      <c r="K267" s="13">
        <v>277.73</v>
      </c>
      <c r="L267" s="83">
        <v>734.16</v>
      </c>
      <c r="M267" s="13">
        <v>1712.24</v>
      </c>
      <c r="N267" s="13">
        <v>7672.5</v>
      </c>
      <c r="O267" s="13">
        <v>9099.77</v>
      </c>
      <c r="P267" s="13">
        <v>9099.77</v>
      </c>
      <c r="Q267" s="13">
        <f t="shared" si="4"/>
        <v>15050.23</v>
      </c>
      <c r="R267"/>
    </row>
    <row r="268" spans="1:22" ht="15">
      <c r="A268" s="87">
        <v>252</v>
      </c>
      <c r="B268" s="83" t="s">
        <v>398</v>
      </c>
      <c r="C268" s="20" t="s">
        <v>375</v>
      </c>
      <c r="D268" s="83" t="s">
        <v>456</v>
      </c>
      <c r="E268" s="52" t="s">
        <v>72</v>
      </c>
      <c r="F268" s="139" t="s">
        <v>478</v>
      </c>
      <c r="G268" s="13">
        <v>50000</v>
      </c>
      <c r="H268" s="13">
        <v>1854</v>
      </c>
      <c r="I268" s="13">
        <v>1435</v>
      </c>
      <c r="J268" s="13">
        <v>3550</v>
      </c>
      <c r="K268" s="13">
        <v>575</v>
      </c>
      <c r="L268" s="13">
        <v>1520</v>
      </c>
      <c r="M268" s="13">
        <v>3545</v>
      </c>
      <c r="N268" s="83">
        <v>25</v>
      </c>
      <c r="O268" s="13">
        <v>4834</v>
      </c>
      <c r="P268" s="13">
        <v>4834</v>
      </c>
      <c r="Q268" s="13">
        <f t="shared" si="4"/>
        <v>45166</v>
      </c>
      <c r="R268"/>
    </row>
    <row r="269" spans="1:22" ht="15">
      <c r="A269" s="87">
        <v>253</v>
      </c>
      <c r="B269" s="83" t="s">
        <v>399</v>
      </c>
      <c r="C269" s="55" t="s">
        <v>375</v>
      </c>
      <c r="D269" s="83" t="s">
        <v>400</v>
      </c>
      <c r="E269" s="52" t="s">
        <v>72</v>
      </c>
      <c r="F269" s="139" t="s">
        <v>478</v>
      </c>
      <c r="G269" s="13">
        <v>24150</v>
      </c>
      <c r="H269" s="83">
        <v>0</v>
      </c>
      <c r="I269" s="83">
        <v>693.11</v>
      </c>
      <c r="J269" s="13">
        <v>1714.65</v>
      </c>
      <c r="K269" s="13">
        <v>277.73</v>
      </c>
      <c r="L269" s="83">
        <v>734.16</v>
      </c>
      <c r="M269" s="13">
        <v>1712.24</v>
      </c>
      <c r="N269" s="13">
        <v>2955.23</v>
      </c>
      <c r="O269" s="13">
        <v>4382.5</v>
      </c>
      <c r="P269" s="13">
        <v>4382.5</v>
      </c>
      <c r="Q269" s="13">
        <f t="shared" si="4"/>
        <v>19767.5</v>
      </c>
      <c r="R269"/>
    </row>
    <row r="270" spans="1:22" ht="15">
      <c r="A270" s="87">
        <v>254</v>
      </c>
      <c r="B270" s="83" t="s">
        <v>401</v>
      </c>
      <c r="C270" s="20" t="s">
        <v>375</v>
      </c>
      <c r="D270" s="83" t="s">
        <v>379</v>
      </c>
      <c r="E270" s="52" t="s">
        <v>72</v>
      </c>
      <c r="F270" s="139" t="s">
        <v>478</v>
      </c>
      <c r="G270" s="13">
        <v>24150</v>
      </c>
      <c r="H270" s="83">
        <v>0</v>
      </c>
      <c r="I270" s="83">
        <v>693.11</v>
      </c>
      <c r="J270" s="13">
        <v>1714.65</v>
      </c>
      <c r="K270" s="13">
        <v>277.73</v>
      </c>
      <c r="L270" s="83">
        <v>734.16</v>
      </c>
      <c r="M270" s="13">
        <v>1712.24</v>
      </c>
      <c r="N270" s="13">
        <v>7590</v>
      </c>
      <c r="O270" s="13">
        <v>9017.27</v>
      </c>
      <c r="P270" s="13">
        <v>14733.93</v>
      </c>
      <c r="Q270" s="13">
        <f t="shared" si="4"/>
        <v>15132.73</v>
      </c>
    </row>
    <row r="271" spans="1:22" ht="15" customHeight="1">
      <c r="A271" s="87">
        <v>255</v>
      </c>
      <c r="B271" s="83" t="s">
        <v>402</v>
      </c>
      <c r="C271" s="20" t="s">
        <v>375</v>
      </c>
      <c r="D271" s="83" t="s">
        <v>376</v>
      </c>
      <c r="E271" s="52" t="s">
        <v>72</v>
      </c>
      <c r="F271" s="139" t="s">
        <v>477</v>
      </c>
      <c r="G271" s="13">
        <v>24150</v>
      </c>
      <c r="H271" s="83">
        <v>0</v>
      </c>
      <c r="I271" s="83">
        <v>693.11</v>
      </c>
      <c r="J271" s="13">
        <v>1714.65</v>
      </c>
      <c r="K271" s="13">
        <v>277.73</v>
      </c>
      <c r="L271" s="83">
        <v>734.16</v>
      </c>
      <c r="M271" s="13">
        <v>1712.24</v>
      </c>
      <c r="N271" s="13">
        <v>5516.21</v>
      </c>
      <c r="O271" s="13">
        <v>6943.48</v>
      </c>
      <c r="P271" s="13">
        <v>6943.48</v>
      </c>
      <c r="Q271" s="13">
        <f t="shared" si="4"/>
        <v>17206.52</v>
      </c>
    </row>
    <row r="272" spans="1:22" ht="15" customHeight="1">
      <c r="A272" s="65"/>
      <c r="B272" s="77"/>
      <c r="C272" s="78"/>
      <c r="D272" s="77"/>
      <c r="E272" s="76" t="s">
        <v>24</v>
      </c>
      <c r="F272" s="76"/>
      <c r="G272" s="79">
        <f>SUM(G17:G271)</f>
        <v>7962712</v>
      </c>
      <c r="H272" s="79">
        <f t="shared" ref="H272:Q272" si="6">SUM(H17:H271)</f>
        <v>202654.78</v>
      </c>
      <c r="I272" s="79">
        <f t="shared" si="6"/>
        <v>228530.41999999963</v>
      </c>
      <c r="J272" s="79">
        <f t="shared" si="6"/>
        <v>565352.61</v>
      </c>
      <c r="K272" s="79">
        <f t="shared" si="6"/>
        <v>84827.659999999843</v>
      </c>
      <c r="L272" s="79">
        <f t="shared" si="6"/>
        <v>240880.85000000062</v>
      </c>
      <c r="M272" s="79">
        <f t="shared" si="6"/>
        <v>559922.77</v>
      </c>
      <c r="N272" s="79">
        <f t="shared" si="6"/>
        <v>1604625.6100000006</v>
      </c>
      <c r="O272" s="79">
        <f t="shared" si="6"/>
        <v>2275544.5999999978</v>
      </c>
      <c r="P272" s="79">
        <f t="shared" si="6"/>
        <v>2346083.2299999986</v>
      </c>
      <c r="Q272" s="79">
        <f t="shared" si="6"/>
        <v>5687167.4000000041</v>
      </c>
    </row>
    <row r="273" spans="1:17" ht="15" customHeight="1">
      <c r="A273"/>
      <c r="C273" s="61"/>
      <c r="D273"/>
      <c r="E273" s="60"/>
      <c r="F273" s="60"/>
      <c r="G273" s="6"/>
      <c r="H273"/>
      <c r="I273"/>
      <c r="J273" s="6"/>
      <c r="K273" s="6"/>
      <c r="L273"/>
      <c r="M273" s="6"/>
      <c r="N273" s="6"/>
      <c r="O273" s="6"/>
      <c r="P273" s="62"/>
      <c r="Q273" s="6"/>
    </row>
    <row r="274" spans="1:17" ht="11.25" customHeight="1">
      <c r="E274" s="5"/>
      <c r="F274" s="5"/>
      <c r="O274"/>
    </row>
    <row r="275" spans="1:17" ht="16.5" customHeight="1">
      <c r="E275" s="5"/>
      <c r="F275" s="5"/>
      <c r="O275"/>
    </row>
    <row r="276" spans="1:17" ht="15">
      <c r="E276" s="5"/>
      <c r="F276" s="5"/>
      <c r="O276"/>
    </row>
    <row r="277" spans="1:17" ht="15">
      <c r="O277"/>
    </row>
    <row r="278" spans="1:17" ht="15">
      <c r="O278"/>
    </row>
    <row r="279" spans="1:17" ht="15">
      <c r="O279"/>
    </row>
    <row r="280" spans="1:17" ht="15">
      <c r="O280"/>
    </row>
    <row r="281" spans="1:17" ht="15">
      <c r="O281"/>
    </row>
    <row r="282" spans="1:17" ht="15">
      <c r="O282"/>
    </row>
    <row r="283" spans="1:17" ht="15">
      <c r="O283"/>
    </row>
    <row r="284" spans="1:17" ht="15">
      <c r="O284"/>
    </row>
    <row r="285" spans="1:17" ht="15">
      <c r="O285"/>
    </row>
    <row r="286" spans="1:17" ht="15">
      <c r="O286"/>
    </row>
    <row r="287" spans="1:17" ht="15">
      <c r="O287"/>
    </row>
    <row r="288" spans="1:17" ht="15">
      <c r="O288"/>
    </row>
    <row r="289" spans="15:15" ht="15">
      <c r="O289"/>
    </row>
    <row r="290" spans="15:15" ht="15">
      <c r="O290"/>
    </row>
    <row r="291" spans="15:15" ht="15">
      <c r="O291"/>
    </row>
    <row r="292" spans="15:15" ht="15">
      <c r="O292"/>
    </row>
    <row r="293" spans="15:15" ht="15">
      <c r="O293"/>
    </row>
  </sheetData>
  <autoFilter ref="A12:Q271">
    <filterColumn colId="8" showButton="0"/>
    <filterColumn colId="9" showButton="0"/>
    <filterColumn colId="10" showButton="0"/>
    <filterColumn colId="11" showButton="0"/>
    <sortState ref="A22:Q272">
      <sortCondition ref="C12:C271"/>
    </sortState>
  </autoFilter>
  <mergeCells count="17">
    <mergeCell ref="A10:P10"/>
    <mergeCell ref="A9:P9"/>
    <mergeCell ref="A8:P8"/>
    <mergeCell ref="O12:O16"/>
    <mergeCell ref="A12:A16"/>
    <mergeCell ref="B12:B16"/>
    <mergeCell ref="C12:C16"/>
    <mergeCell ref="D12:D16"/>
    <mergeCell ref="G12:G16"/>
    <mergeCell ref="H12:H16"/>
    <mergeCell ref="E12:E16"/>
    <mergeCell ref="Q12:Q16"/>
    <mergeCell ref="I13:J13"/>
    <mergeCell ref="K13:K16"/>
    <mergeCell ref="L13:M13"/>
    <mergeCell ref="P13:P15"/>
    <mergeCell ref="I12:M12"/>
  </mergeCells>
  <pageMargins left="0.25" right="0.25" top="0.75" bottom="0.75" header="0.3" footer="0.3"/>
  <pageSetup paperSize="3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6"/>
  <sheetViews>
    <sheetView zoomScale="85" zoomScaleNormal="85" workbookViewId="0">
      <selection sqref="A1:P50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22" customFormat="1" ht="12" customHeight="1">
      <c r="A1" s="72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44"/>
      <c r="N1" s="44"/>
      <c r="O1" s="44"/>
      <c r="P1" s="44"/>
    </row>
    <row r="2" spans="1:16" s="22" customFormat="1" ht="12" customHeight="1">
      <c r="A2" s="72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  <c r="M2" s="44"/>
      <c r="N2" s="44"/>
      <c r="O2" s="44"/>
      <c r="P2" s="44"/>
    </row>
    <row r="3" spans="1:16" s="22" customFormat="1" ht="12" customHeight="1">
      <c r="A3" s="72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M3" s="44"/>
      <c r="N3" s="44"/>
      <c r="O3" s="44"/>
      <c r="P3" s="44"/>
    </row>
    <row r="4" spans="1:16" s="22" customFormat="1" ht="12" customHeight="1">
      <c r="A4" s="72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44"/>
      <c r="N4" s="44"/>
      <c r="O4" s="44"/>
      <c r="P4" s="44"/>
    </row>
    <row r="5" spans="1:16" s="22" customFormat="1" ht="12" customHeight="1">
      <c r="A5" s="72"/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44"/>
      <c r="N5" s="44"/>
      <c r="O5" s="44"/>
      <c r="P5" s="44"/>
    </row>
    <row r="6" spans="1:16" s="22" customFormat="1" ht="12" customHeight="1">
      <c r="A6" s="72"/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44"/>
      <c r="N6" s="44"/>
      <c r="O6" s="44"/>
      <c r="P6" s="44"/>
    </row>
    <row r="7" spans="1:16" s="22" customFormat="1" ht="12" customHeight="1">
      <c r="A7" s="72"/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44"/>
      <c r="N7" s="44"/>
      <c r="O7" s="44"/>
      <c r="P7" s="44"/>
    </row>
    <row r="8" spans="1:16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</row>
    <row r="9" spans="1:16" s="73" customFormat="1" ht="18.75" customHeight="1">
      <c r="A9" s="147" t="s">
        <v>444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spans="1:16" s="63" customFormat="1" ht="12" customHeight="1">
      <c r="A10" s="148" t="s">
        <v>453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16" s="91" customFormat="1" ht="45">
      <c r="A11" s="128" t="s">
        <v>406</v>
      </c>
      <c r="B11" s="128" t="s">
        <v>1</v>
      </c>
      <c r="C11" s="128" t="s">
        <v>2</v>
      </c>
      <c r="D11" s="128" t="s">
        <v>407</v>
      </c>
      <c r="E11" s="128" t="s">
        <v>23</v>
      </c>
      <c r="F11" s="129" t="s">
        <v>408</v>
      </c>
      <c r="G11" s="128" t="s">
        <v>409</v>
      </c>
      <c r="H11" s="128" t="s">
        <v>410</v>
      </c>
      <c r="I11" s="128" t="s">
        <v>411</v>
      </c>
      <c r="J11" s="128" t="s">
        <v>412</v>
      </c>
      <c r="K11" s="128" t="s">
        <v>21</v>
      </c>
      <c r="L11" s="128" t="s">
        <v>22</v>
      </c>
      <c r="M11" s="128" t="s">
        <v>413</v>
      </c>
    </row>
    <row r="12" spans="1:16" s="91" customFormat="1">
      <c r="A12" s="130">
        <v>1</v>
      </c>
      <c r="B12" s="89" t="s">
        <v>415</v>
      </c>
      <c r="C12" s="89" t="s">
        <v>441</v>
      </c>
      <c r="D12" s="89" t="s">
        <v>439</v>
      </c>
      <c r="E12" s="89" t="s">
        <v>414</v>
      </c>
      <c r="F12" s="139" t="s">
        <v>478</v>
      </c>
      <c r="G12" s="90">
        <v>15000</v>
      </c>
      <c r="H12" s="90">
        <v>0</v>
      </c>
      <c r="I12" s="89">
        <v>0</v>
      </c>
      <c r="J12" s="90">
        <v>0</v>
      </c>
      <c r="K12" s="89">
        <v>0</v>
      </c>
      <c r="L12" s="89">
        <v>0</v>
      </c>
      <c r="M12" s="90">
        <v>15000</v>
      </c>
    </row>
    <row r="13" spans="1:16" s="91" customFormat="1">
      <c r="A13" s="130">
        <v>2</v>
      </c>
      <c r="B13" s="89" t="s">
        <v>416</v>
      </c>
      <c r="C13" s="89" t="s">
        <v>441</v>
      </c>
      <c r="D13" s="89" t="s">
        <v>439</v>
      </c>
      <c r="E13" s="89" t="s">
        <v>414</v>
      </c>
      <c r="F13" s="139" t="s">
        <v>478</v>
      </c>
      <c r="G13" s="90">
        <v>13800</v>
      </c>
      <c r="H13" s="90">
        <v>0</v>
      </c>
      <c r="I13" s="89">
        <v>0</v>
      </c>
      <c r="J13" s="90">
        <v>0</v>
      </c>
      <c r="K13" s="89">
        <v>0</v>
      </c>
      <c r="L13" s="89">
        <v>0</v>
      </c>
      <c r="M13" s="90">
        <v>13800</v>
      </c>
    </row>
    <row r="14" spans="1:16" s="91" customFormat="1">
      <c r="A14" s="130">
        <v>3</v>
      </c>
      <c r="B14" s="89" t="s">
        <v>417</v>
      </c>
      <c r="C14" s="89" t="s">
        <v>441</v>
      </c>
      <c r="D14" s="89" t="s">
        <v>439</v>
      </c>
      <c r="E14" s="89" t="s">
        <v>414</v>
      </c>
      <c r="F14" s="139" t="s">
        <v>478</v>
      </c>
      <c r="G14" s="90">
        <v>10000</v>
      </c>
      <c r="H14" s="90">
        <v>0</v>
      </c>
      <c r="I14" s="89">
        <v>0</v>
      </c>
      <c r="J14" s="90">
        <v>0</v>
      </c>
      <c r="K14" s="89">
        <v>0</v>
      </c>
      <c r="L14" s="89">
        <v>0</v>
      </c>
      <c r="M14" s="90">
        <v>10000</v>
      </c>
    </row>
    <row r="15" spans="1:16" s="91" customFormat="1">
      <c r="A15" s="130">
        <v>4</v>
      </c>
      <c r="B15" s="89" t="s">
        <v>418</v>
      </c>
      <c r="C15" s="89" t="s">
        <v>441</v>
      </c>
      <c r="D15" s="89" t="s">
        <v>439</v>
      </c>
      <c r="E15" s="89" t="s">
        <v>414</v>
      </c>
      <c r="F15" s="139" t="s">
        <v>478</v>
      </c>
      <c r="G15" s="90">
        <v>15000</v>
      </c>
      <c r="H15" s="90">
        <v>0</v>
      </c>
      <c r="I15" s="89">
        <v>0</v>
      </c>
      <c r="J15" s="90">
        <v>0</v>
      </c>
      <c r="K15" s="89">
        <v>0</v>
      </c>
      <c r="L15" s="89">
        <v>0</v>
      </c>
      <c r="M15" s="90">
        <v>15000</v>
      </c>
    </row>
    <row r="16" spans="1:16" s="91" customFormat="1">
      <c r="A16" s="130">
        <v>5</v>
      </c>
      <c r="B16" s="89" t="s">
        <v>419</v>
      </c>
      <c r="C16" s="89" t="s">
        <v>441</v>
      </c>
      <c r="D16" s="89" t="s">
        <v>439</v>
      </c>
      <c r="E16" s="89" t="s">
        <v>414</v>
      </c>
      <c r="F16" s="139" t="s">
        <v>478</v>
      </c>
      <c r="G16" s="90">
        <v>15000</v>
      </c>
      <c r="H16" s="90">
        <v>0</v>
      </c>
      <c r="I16" s="89">
        <v>0</v>
      </c>
      <c r="J16" s="90">
        <v>0</v>
      </c>
      <c r="K16" s="90">
        <v>1025</v>
      </c>
      <c r="L16" s="90">
        <v>1025</v>
      </c>
      <c r="M16" s="90">
        <v>13975</v>
      </c>
    </row>
    <row r="17" spans="1:13" s="91" customFormat="1">
      <c r="A17" s="130">
        <v>6</v>
      </c>
      <c r="B17" s="89" t="s">
        <v>420</v>
      </c>
      <c r="C17" s="89" t="s">
        <v>441</v>
      </c>
      <c r="D17" s="89" t="s">
        <v>439</v>
      </c>
      <c r="E17" s="89" t="s">
        <v>414</v>
      </c>
      <c r="F17" s="139" t="s">
        <v>478</v>
      </c>
      <c r="G17" s="90">
        <v>15000</v>
      </c>
      <c r="H17" s="90">
        <v>0</v>
      </c>
      <c r="I17" s="89">
        <v>0</v>
      </c>
      <c r="J17" s="90">
        <v>0</v>
      </c>
      <c r="K17" s="89">
        <v>0</v>
      </c>
      <c r="L17" s="89">
        <v>0</v>
      </c>
      <c r="M17" s="90">
        <v>15000</v>
      </c>
    </row>
    <row r="18" spans="1:13" s="91" customFormat="1">
      <c r="A18" s="130">
        <v>7</v>
      </c>
      <c r="B18" s="89" t="s">
        <v>421</v>
      </c>
      <c r="C18" s="89" t="s">
        <v>441</v>
      </c>
      <c r="D18" s="131" t="s">
        <v>440</v>
      </c>
      <c r="E18" s="89" t="s">
        <v>414</v>
      </c>
      <c r="F18" s="139" t="s">
        <v>478</v>
      </c>
      <c r="G18" s="90">
        <v>60000</v>
      </c>
      <c r="H18" s="90">
        <v>0</v>
      </c>
      <c r="I18" s="90">
        <v>4195.88</v>
      </c>
      <c r="J18" s="90">
        <v>0</v>
      </c>
      <c r="K18" s="89">
        <v>0</v>
      </c>
      <c r="L18" s="90">
        <v>4195.88</v>
      </c>
      <c r="M18" s="90">
        <v>55804.12</v>
      </c>
    </row>
    <row r="19" spans="1:13" s="91" customFormat="1">
      <c r="A19" s="130">
        <v>8</v>
      </c>
      <c r="B19" s="89" t="s">
        <v>422</v>
      </c>
      <c r="C19" s="89" t="s">
        <v>441</v>
      </c>
      <c r="D19" s="89" t="s">
        <v>439</v>
      </c>
      <c r="E19" s="89" t="s">
        <v>414</v>
      </c>
      <c r="F19" s="139" t="s">
        <v>478</v>
      </c>
      <c r="G19" s="90">
        <v>15000</v>
      </c>
      <c r="H19" s="90">
        <v>0</v>
      </c>
      <c r="I19" s="89">
        <v>0</v>
      </c>
      <c r="J19" s="90">
        <v>0</v>
      </c>
      <c r="K19" s="89">
        <v>0</v>
      </c>
      <c r="L19" s="89">
        <v>0</v>
      </c>
      <c r="M19" s="90">
        <v>15000</v>
      </c>
    </row>
    <row r="20" spans="1:13" s="91" customFormat="1">
      <c r="A20" s="130">
        <v>9</v>
      </c>
      <c r="B20" s="89" t="s">
        <v>423</v>
      </c>
      <c r="C20" s="89" t="s">
        <v>441</v>
      </c>
      <c r="D20" s="89" t="s">
        <v>439</v>
      </c>
      <c r="E20" s="89" t="s">
        <v>414</v>
      </c>
      <c r="F20" s="139" t="s">
        <v>478</v>
      </c>
      <c r="G20" s="90">
        <v>13800</v>
      </c>
      <c r="H20" s="90">
        <v>0</v>
      </c>
      <c r="I20" s="89">
        <v>0</v>
      </c>
      <c r="J20" s="90">
        <v>0</v>
      </c>
      <c r="K20" s="89">
        <v>0</v>
      </c>
      <c r="L20" s="89">
        <v>0</v>
      </c>
      <c r="M20" s="90">
        <v>13800</v>
      </c>
    </row>
    <row r="21" spans="1:13" s="91" customFormat="1">
      <c r="A21" s="130">
        <v>10</v>
      </c>
      <c r="B21" s="89" t="s">
        <v>424</v>
      </c>
      <c r="C21" s="89" t="s">
        <v>441</v>
      </c>
      <c r="D21" s="89" t="s">
        <v>439</v>
      </c>
      <c r="E21" s="89" t="s">
        <v>414</v>
      </c>
      <c r="F21" s="139" t="s">
        <v>478</v>
      </c>
      <c r="G21" s="90">
        <v>15000</v>
      </c>
      <c r="H21" s="90">
        <v>0</v>
      </c>
      <c r="I21" s="89">
        <v>0</v>
      </c>
      <c r="J21" s="90">
        <v>0</v>
      </c>
      <c r="K21" s="89">
        <v>0</v>
      </c>
      <c r="L21" s="89">
        <v>0</v>
      </c>
      <c r="M21" s="90">
        <v>15000</v>
      </c>
    </row>
    <row r="22" spans="1:13" s="91" customFormat="1">
      <c r="A22" s="130">
        <v>11</v>
      </c>
      <c r="B22" s="89" t="s">
        <v>425</v>
      </c>
      <c r="C22" s="89" t="s">
        <v>441</v>
      </c>
      <c r="D22" s="89" t="s">
        <v>439</v>
      </c>
      <c r="E22" s="89" t="s">
        <v>414</v>
      </c>
      <c r="F22" s="139" t="s">
        <v>478</v>
      </c>
      <c r="G22" s="90">
        <v>15000</v>
      </c>
      <c r="H22" s="90">
        <v>0</v>
      </c>
      <c r="I22" s="89">
        <v>0</v>
      </c>
      <c r="J22" s="90">
        <v>0</v>
      </c>
      <c r="K22" s="89">
        <v>0</v>
      </c>
      <c r="L22" s="89">
        <v>0</v>
      </c>
      <c r="M22" s="90">
        <v>15000</v>
      </c>
    </row>
    <row r="23" spans="1:13" s="91" customFormat="1">
      <c r="A23" s="130">
        <v>12</v>
      </c>
      <c r="B23" s="89" t="s">
        <v>426</v>
      </c>
      <c r="C23" s="89" t="s">
        <v>441</v>
      </c>
      <c r="D23" s="89" t="s">
        <v>439</v>
      </c>
      <c r="E23" s="89" t="s">
        <v>414</v>
      </c>
      <c r="F23" s="139" t="s">
        <v>478</v>
      </c>
      <c r="G23" s="90">
        <v>15000</v>
      </c>
      <c r="H23" s="90">
        <v>0</v>
      </c>
      <c r="I23" s="89">
        <v>0</v>
      </c>
      <c r="J23" s="90">
        <v>0</v>
      </c>
      <c r="K23" s="89">
        <v>0</v>
      </c>
      <c r="L23" s="89">
        <v>0</v>
      </c>
      <c r="M23" s="90">
        <v>15000</v>
      </c>
    </row>
    <row r="24" spans="1:13" s="91" customFormat="1">
      <c r="A24" s="130">
        <v>13</v>
      </c>
      <c r="B24" s="89" t="s">
        <v>427</v>
      </c>
      <c r="C24" s="89" t="s">
        <v>441</v>
      </c>
      <c r="D24" s="89" t="s">
        <v>439</v>
      </c>
      <c r="E24" s="89" t="s">
        <v>414</v>
      </c>
      <c r="F24" s="139" t="s">
        <v>478</v>
      </c>
      <c r="G24" s="90">
        <v>15000</v>
      </c>
      <c r="H24" s="90">
        <v>0</v>
      </c>
      <c r="I24" s="89">
        <v>0</v>
      </c>
      <c r="J24" s="90">
        <v>0</v>
      </c>
      <c r="K24" s="89">
        <v>0</v>
      </c>
      <c r="L24" s="89">
        <v>0</v>
      </c>
      <c r="M24" s="90">
        <v>15000</v>
      </c>
    </row>
    <row r="25" spans="1:13" s="91" customFormat="1">
      <c r="A25" s="130">
        <v>14</v>
      </c>
      <c r="B25" s="89" t="s">
        <v>428</v>
      </c>
      <c r="C25" s="89" t="s">
        <v>441</v>
      </c>
      <c r="D25" s="89" t="s">
        <v>439</v>
      </c>
      <c r="E25" s="89" t="s">
        <v>414</v>
      </c>
      <c r="F25" s="139" t="s">
        <v>477</v>
      </c>
      <c r="G25" s="90">
        <v>83000</v>
      </c>
      <c r="H25" s="90">
        <v>0</v>
      </c>
      <c r="I25" s="90">
        <v>9332.8700000000008</v>
      </c>
      <c r="J25" s="90">
        <v>0</v>
      </c>
      <c r="K25" s="89">
        <v>0</v>
      </c>
      <c r="L25" s="90">
        <v>9332.8700000000008</v>
      </c>
      <c r="M25" s="90">
        <v>73667.13</v>
      </c>
    </row>
    <row r="26" spans="1:13" s="91" customFormat="1">
      <c r="A26" s="130">
        <v>15</v>
      </c>
      <c r="B26" s="89" t="s">
        <v>429</v>
      </c>
      <c r="C26" s="89" t="s">
        <v>441</v>
      </c>
      <c r="D26" s="89" t="s">
        <v>439</v>
      </c>
      <c r="E26" s="89" t="s">
        <v>414</v>
      </c>
      <c r="F26" s="139" t="s">
        <v>477</v>
      </c>
      <c r="G26" s="90">
        <v>15000</v>
      </c>
      <c r="H26" s="90">
        <v>0</v>
      </c>
      <c r="I26" s="89">
        <v>0</v>
      </c>
      <c r="J26" s="90">
        <v>0</v>
      </c>
      <c r="K26" s="90">
        <v>2025</v>
      </c>
      <c r="L26" s="90">
        <v>2025</v>
      </c>
      <c r="M26" s="90">
        <v>12975</v>
      </c>
    </row>
    <row r="27" spans="1:13" s="91" customFormat="1">
      <c r="A27" s="130">
        <v>16</v>
      </c>
      <c r="B27" s="89" t="s">
        <v>430</v>
      </c>
      <c r="C27" s="89" t="s">
        <v>441</v>
      </c>
      <c r="D27" s="89" t="s">
        <v>439</v>
      </c>
      <c r="E27" s="89" t="s">
        <v>414</v>
      </c>
      <c r="F27" s="139" t="s">
        <v>478</v>
      </c>
      <c r="G27" s="90">
        <v>15000</v>
      </c>
      <c r="H27" s="90">
        <v>0</v>
      </c>
      <c r="I27" s="89">
        <v>0</v>
      </c>
      <c r="J27" s="90">
        <v>0</v>
      </c>
      <c r="K27" s="90">
        <v>7332.12</v>
      </c>
      <c r="L27" s="90">
        <v>7332.12</v>
      </c>
      <c r="M27" s="90">
        <v>7667.88</v>
      </c>
    </row>
    <row r="28" spans="1:13" s="91" customFormat="1">
      <c r="A28" s="130">
        <v>17</v>
      </c>
      <c r="B28" s="89" t="s">
        <v>431</v>
      </c>
      <c r="C28" s="89" t="s">
        <v>441</v>
      </c>
      <c r="D28" s="89" t="s">
        <v>439</v>
      </c>
      <c r="E28" s="89" t="s">
        <v>414</v>
      </c>
      <c r="F28" s="139" t="s">
        <v>478</v>
      </c>
      <c r="G28" s="90">
        <v>15000</v>
      </c>
      <c r="H28" s="90">
        <v>0</v>
      </c>
      <c r="I28" s="89">
        <v>0</v>
      </c>
      <c r="J28" s="90">
        <v>0</v>
      </c>
      <c r="K28" s="89">
        <v>0</v>
      </c>
      <c r="L28" s="89">
        <v>0</v>
      </c>
      <c r="M28" s="90">
        <v>15000</v>
      </c>
    </row>
    <row r="29" spans="1:13" s="91" customFormat="1">
      <c r="A29" s="130">
        <v>18</v>
      </c>
      <c r="B29" s="89" t="s">
        <v>432</v>
      </c>
      <c r="C29" s="89" t="s">
        <v>441</v>
      </c>
      <c r="D29" s="89" t="s">
        <v>439</v>
      </c>
      <c r="E29" s="89" t="s">
        <v>414</v>
      </c>
      <c r="F29" s="139" t="s">
        <v>478</v>
      </c>
      <c r="G29" s="90">
        <v>15000</v>
      </c>
      <c r="H29" s="90">
        <v>0</v>
      </c>
      <c r="I29" s="89">
        <v>0</v>
      </c>
      <c r="J29" s="90">
        <v>0</v>
      </c>
      <c r="K29" s="89">
        <v>0</v>
      </c>
      <c r="L29" s="89">
        <v>0</v>
      </c>
      <c r="M29" s="90">
        <v>15000</v>
      </c>
    </row>
    <row r="30" spans="1:13" s="91" customFormat="1">
      <c r="A30" s="130">
        <v>19</v>
      </c>
      <c r="B30" s="89" t="s">
        <v>433</v>
      </c>
      <c r="C30" s="89" t="s">
        <v>441</v>
      </c>
      <c r="D30" s="89" t="s">
        <v>439</v>
      </c>
      <c r="E30" s="89" t="s">
        <v>414</v>
      </c>
      <c r="F30" s="139" t="s">
        <v>478</v>
      </c>
      <c r="G30" s="90">
        <v>15000</v>
      </c>
      <c r="H30" s="90">
        <v>0</v>
      </c>
      <c r="I30" s="89">
        <v>0</v>
      </c>
      <c r="J30" s="90">
        <v>0</v>
      </c>
      <c r="K30" s="89">
        <v>0</v>
      </c>
      <c r="L30" s="89">
        <v>0</v>
      </c>
      <c r="M30" s="90">
        <v>15000</v>
      </c>
    </row>
    <row r="31" spans="1:13" s="91" customFormat="1">
      <c r="A31" s="130">
        <v>20</v>
      </c>
      <c r="B31" s="89" t="s">
        <v>434</v>
      </c>
      <c r="C31" s="89" t="s">
        <v>441</v>
      </c>
      <c r="D31" s="89" t="s">
        <v>439</v>
      </c>
      <c r="E31" s="89" t="s">
        <v>414</v>
      </c>
      <c r="F31" s="139" t="s">
        <v>478</v>
      </c>
      <c r="G31" s="90">
        <v>15000</v>
      </c>
      <c r="H31" s="90">
        <v>0</v>
      </c>
      <c r="I31" s="89">
        <v>0</v>
      </c>
      <c r="J31" s="90">
        <v>0</v>
      </c>
      <c r="K31" s="89">
        <v>0</v>
      </c>
      <c r="L31" s="89">
        <v>0</v>
      </c>
      <c r="M31" s="90">
        <v>15000</v>
      </c>
    </row>
    <row r="32" spans="1:13" s="91" customFormat="1">
      <c r="A32" s="130">
        <v>21</v>
      </c>
      <c r="B32" s="89" t="s">
        <v>435</v>
      </c>
      <c r="C32" s="89" t="s">
        <v>441</v>
      </c>
      <c r="D32" s="89" t="s">
        <v>439</v>
      </c>
      <c r="E32" s="89" t="s">
        <v>414</v>
      </c>
      <c r="F32" s="139" t="s">
        <v>478</v>
      </c>
      <c r="G32" s="90">
        <v>15000</v>
      </c>
      <c r="H32" s="90">
        <v>0</v>
      </c>
      <c r="I32" s="89">
        <v>0</v>
      </c>
      <c r="J32" s="90">
        <v>0</v>
      </c>
      <c r="K32" s="89">
        <v>0</v>
      </c>
      <c r="L32" s="89">
        <v>0</v>
      </c>
      <c r="M32" s="90">
        <v>15000</v>
      </c>
    </row>
    <row r="33" spans="1:13" s="91" customFormat="1">
      <c r="A33" s="130">
        <v>22</v>
      </c>
      <c r="B33" s="89" t="s">
        <v>436</v>
      </c>
      <c r="C33" s="89" t="s">
        <v>441</v>
      </c>
      <c r="D33" s="89" t="s">
        <v>439</v>
      </c>
      <c r="E33" s="89" t="s">
        <v>414</v>
      </c>
      <c r="F33" s="139" t="s">
        <v>478</v>
      </c>
      <c r="G33" s="90">
        <v>15000</v>
      </c>
      <c r="H33" s="90">
        <v>0</v>
      </c>
      <c r="I33" s="89">
        <v>0</v>
      </c>
      <c r="J33" s="90">
        <v>0</v>
      </c>
      <c r="K33" s="89">
        <v>0</v>
      </c>
      <c r="L33" s="89">
        <v>0</v>
      </c>
      <c r="M33" s="90">
        <v>15000</v>
      </c>
    </row>
    <row r="34" spans="1:13" s="91" customFormat="1">
      <c r="A34" s="130">
        <v>23</v>
      </c>
      <c r="B34" s="89" t="s">
        <v>437</v>
      </c>
      <c r="C34" s="89" t="s">
        <v>441</v>
      </c>
      <c r="D34" s="89" t="s">
        <v>439</v>
      </c>
      <c r="E34" s="89" t="s">
        <v>414</v>
      </c>
      <c r="F34" s="139" t="s">
        <v>478</v>
      </c>
      <c r="G34" s="90">
        <v>22000</v>
      </c>
      <c r="H34" s="90">
        <v>0</v>
      </c>
      <c r="I34" s="89">
        <v>0</v>
      </c>
      <c r="J34" s="90">
        <v>0</v>
      </c>
      <c r="K34" s="89">
        <v>0</v>
      </c>
      <c r="L34" s="89">
        <v>0</v>
      </c>
      <c r="M34" s="90">
        <v>22000</v>
      </c>
    </row>
    <row r="35" spans="1:13" s="91" customFormat="1">
      <c r="A35" s="130">
        <v>24</v>
      </c>
      <c r="B35" s="89" t="s">
        <v>438</v>
      </c>
      <c r="C35" s="89" t="s">
        <v>441</v>
      </c>
      <c r="D35" s="89" t="s">
        <v>439</v>
      </c>
      <c r="E35" s="89" t="s">
        <v>414</v>
      </c>
      <c r="F35" s="139" t="s">
        <v>478</v>
      </c>
      <c r="G35" s="90">
        <v>15000</v>
      </c>
      <c r="H35" s="90">
        <v>0</v>
      </c>
      <c r="I35" s="89">
        <v>0</v>
      </c>
      <c r="J35" s="90">
        <v>0</v>
      </c>
      <c r="K35" s="89">
        <v>0</v>
      </c>
      <c r="L35" s="89">
        <v>0</v>
      </c>
      <c r="M35" s="90">
        <v>15000</v>
      </c>
    </row>
    <row r="36" spans="1:13" s="91" customFormat="1">
      <c r="A36" s="132"/>
      <c r="B36" s="77" t="s">
        <v>24</v>
      </c>
      <c r="C36" s="77"/>
      <c r="D36" s="77"/>
      <c r="E36" s="77"/>
      <c r="F36" s="77"/>
      <c r="G36" s="79">
        <f>SUM(G12:G35)</f>
        <v>472600</v>
      </c>
      <c r="H36" s="79">
        <f t="shared" ref="H36:M36" si="0">SUM(H12:H35)</f>
        <v>0</v>
      </c>
      <c r="I36" s="79">
        <f t="shared" si="0"/>
        <v>13528.75</v>
      </c>
      <c r="J36" s="79">
        <f t="shared" si="0"/>
        <v>0</v>
      </c>
      <c r="K36" s="79">
        <f t="shared" si="0"/>
        <v>10382.119999999999</v>
      </c>
      <c r="L36" s="79">
        <f t="shared" si="0"/>
        <v>23910.87</v>
      </c>
      <c r="M36" s="79">
        <f t="shared" si="0"/>
        <v>448689.13</v>
      </c>
    </row>
  </sheetData>
  <sortState ref="B12:F36">
    <sortCondition ref="B12:B36"/>
  </sortState>
  <mergeCells count="3">
    <mergeCell ref="A8:O8"/>
    <mergeCell ref="A9:O9"/>
    <mergeCell ref="A10:O10"/>
  </mergeCells>
  <pageMargins left="0.7" right="0.7" top="0.75" bottom="0.75" header="0.3" footer="0.3"/>
  <pageSetup paperSize="3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0"/>
  <sheetViews>
    <sheetView tabSelected="1" zoomScale="70" zoomScaleNormal="70" workbookViewId="0">
      <selection sqref="A1:R35"/>
    </sheetView>
  </sheetViews>
  <sheetFormatPr baseColWidth="10" defaultColWidth="11.42578125" defaultRowHeight="12.75"/>
  <cols>
    <col min="1" max="1" width="3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8.28515625" style="5" customWidth="1"/>
    <col min="9" max="9" width="9.5703125" style="5" customWidth="1"/>
    <col min="10" max="10" width="14.5703125" style="5" customWidth="1"/>
    <col min="11" max="11" width="9.28515625" style="5" customWidth="1"/>
    <col min="12" max="12" width="9.5703125" style="5" customWidth="1"/>
    <col min="13" max="13" width="13.28515625" style="5" customWidth="1"/>
    <col min="14" max="14" width="8.85546875" style="5" customWidth="1"/>
    <col min="15" max="15" width="9.85546875" style="5" customWidth="1"/>
    <col min="16" max="16" width="9.7109375" style="5" customWidth="1"/>
    <col min="17" max="17" width="10.7109375" style="5" customWidth="1"/>
    <col min="18" max="16384" width="11.42578125" style="5"/>
  </cols>
  <sheetData>
    <row r="1" spans="1:19" s="22" customFormat="1" ht="12" customHeight="1">
      <c r="A1" s="72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</row>
    <row r="2" spans="1:19" s="22" customFormat="1" ht="12" customHeight="1">
      <c r="A2" s="7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4"/>
      <c r="O2" s="44"/>
      <c r="P2" s="44"/>
      <c r="Q2" s="44"/>
    </row>
    <row r="3" spans="1:19" s="22" customFormat="1" ht="12" customHeight="1">
      <c r="A3" s="7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4"/>
      <c r="P3" s="44"/>
      <c r="Q3" s="44"/>
    </row>
    <row r="4" spans="1:19" s="22" customFormat="1" ht="12" customHeight="1">
      <c r="A4" s="7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44"/>
      <c r="Q4" s="44"/>
    </row>
    <row r="5" spans="1:19" s="22" customFormat="1" ht="12" customHeight="1">
      <c r="A5" s="72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4"/>
      <c r="O5" s="44"/>
      <c r="P5" s="44"/>
      <c r="Q5" s="44"/>
    </row>
    <row r="6" spans="1:19" s="22" customFormat="1" ht="12" customHeight="1">
      <c r="A6" s="72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</row>
    <row r="7" spans="1:19" s="22" customFormat="1" ht="12" customHeight="1">
      <c r="A7" s="7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4"/>
      <c r="O7" s="44"/>
      <c r="P7" s="44"/>
      <c r="Q7" s="44"/>
    </row>
    <row r="8" spans="1:19" s="73" customFormat="1" ht="19.5" customHeight="1">
      <c r="A8" s="146" t="s">
        <v>405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71"/>
    </row>
    <row r="9" spans="1:19" s="73" customFormat="1" ht="12" customHeight="1">
      <c r="A9" s="147" t="s">
        <v>442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71"/>
    </row>
    <row r="10" spans="1:19" s="63" customFormat="1" ht="12" customHeight="1">
      <c r="A10" s="148" t="s">
        <v>451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64"/>
    </row>
    <row r="11" spans="1:19" s="18" customFormat="1" ht="15" customHeight="1">
      <c r="A11" s="200" t="s">
        <v>0</v>
      </c>
      <c r="B11" s="205" t="s">
        <v>1</v>
      </c>
      <c r="C11" s="211" t="s">
        <v>2</v>
      </c>
      <c r="D11" s="201" t="s">
        <v>3</v>
      </c>
      <c r="E11" s="84"/>
      <c r="F11" s="84"/>
      <c r="G11" s="171" t="s">
        <v>4</v>
      </c>
      <c r="H11" s="171" t="s">
        <v>5</v>
      </c>
      <c r="I11" s="205" t="s">
        <v>6</v>
      </c>
      <c r="J11" s="205"/>
      <c r="K11" s="200"/>
      <c r="L11" s="205"/>
      <c r="M11" s="212"/>
      <c r="N11" s="84"/>
      <c r="O11" s="213" t="s">
        <v>22</v>
      </c>
      <c r="P11" s="171" t="s">
        <v>13</v>
      </c>
      <c r="Q11" s="171" t="s">
        <v>7</v>
      </c>
    </row>
    <row r="12" spans="1:19" s="18" customFormat="1" ht="15" customHeight="1">
      <c r="A12" s="200"/>
      <c r="B12" s="206"/>
      <c r="C12" s="211"/>
      <c r="D12" s="201"/>
      <c r="E12" s="85"/>
      <c r="F12" s="85"/>
      <c r="G12" s="173"/>
      <c r="H12" s="172"/>
      <c r="I12" s="169" t="s">
        <v>8</v>
      </c>
      <c r="J12" s="169"/>
      <c r="K12" s="202" t="s">
        <v>9</v>
      </c>
      <c r="L12" s="169" t="s">
        <v>10</v>
      </c>
      <c r="M12" s="170"/>
      <c r="N12" s="48"/>
      <c r="O12" s="214"/>
      <c r="P12" s="173"/>
      <c r="Q12" s="173"/>
    </row>
    <row r="13" spans="1:19" s="18" customFormat="1" ht="15">
      <c r="A13" s="200"/>
      <c r="B13" s="206"/>
      <c r="C13" s="211"/>
      <c r="D13" s="201"/>
      <c r="E13" s="85"/>
      <c r="F13" s="85"/>
      <c r="G13" s="173"/>
      <c r="H13" s="173"/>
      <c r="I13" s="133" t="s">
        <v>11</v>
      </c>
      <c r="J13" s="133" t="s">
        <v>12</v>
      </c>
      <c r="K13" s="173"/>
      <c r="L13" s="133" t="s">
        <v>11</v>
      </c>
      <c r="M13" s="134" t="s">
        <v>12</v>
      </c>
      <c r="N13" s="135"/>
      <c r="O13" s="214"/>
      <c r="P13" s="173"/>
      <c r="Q13" s="173"/>
    </row>
    <row r="14" spans="1:19" s="18" customFormat="1" ht="30">
      <c r="A14" s="200"/>
      <c r="B14" s="210"/>
      <c r="C14" s="211"/>
      <c r="D14" s="201"/>
      <c r="E14" s="86" t="s">
        <v>23</v>
      </c>
      <c r="F14" s="136" t="s">
        <v>408</v>
      </c>
      <c r="G14" s="174"/>
      <c r="H14" s="174"/>
      <c r="I14" s="49" t="s">
        <v>14</v>
      </c>
      <c r="J14" s="49" t="s">
        <v>15</v>
      </c>
      <c r="K14" s="174"/>
      <c r="L14" s="49" t="s">
        <v>16</v>
      </c>
      <c r="M14" s="137" t="s">
        <v>17</v>
      </c>
      <c r="N14" s="103" t="s">
        <v>21</v>
      </c>
      <c r="O14" s="215"/>
      <c r="P14" s="174"/>
      <c r="Q14" s="174"/>
    </row>
    <row r="15" spans="1:19" s="18" customFormat="1" ht="15">
      <c r="A15" s="104">
        <v>1</v>
      </c>
      <c r="B15" s="89" t="s">
        <v>77</v>
      </c>
      <c r="C15" s="89" t="s">
        <v>18</v>
      </c>
      <c r="D15" s="89" t="s">
        <v>48</v>
      </c>
      <c r="E15" s="12" t="s">
        <v>78</v>
      </c>
      <c r="F15" s="145" t="s">
        <v>477</v>
      </c>
      <c r="G15" s="90">
        <v>26250</v>
      </c>
      <c r="H15" s="90">
        <v>0</v>
      </c>
      <c r="I15" s="89">
        <v>753.38</v>
      </c>
      <c r="J15" s="90">
        <f t="shared" ref="J15" si="0">SUM(G15*7.1%)</f>
        <v>1863.7499999999998</v>
      </c>
      <c r="K15" s="91">
        <v>288.75</v>
      </c>
      <c r="L15" s="90">
        <v>798</v>
      </c>
      <c r="M15" s="90">
        <f t="shared" ref="M15" si="1">SUM(G15*7.09%)</f>
        <v>1861.1250000000002</v>
      </c>
      <c r="N15" s="90">
        <v>1625</v>
      </c>
      <c r="O15" s="90">
        <f t="shared" ref="O15" si="2">SUM(I15+L15+N15)</f>
        <v>3176.38</v>
      </c>
      <c r="P15" s="14">
        <f t="shared" ref="P15" si="3">SUM(J15+K15+M15)</f>
        <v>4013.625</v>
      </c>
      <c r="Q15" s="90">
        <f t="shared" ref="Q15" si="4">SUM(G15-O15)</f>
        <v>23073.62</v>
      </c>
      <c r="R15" s="91"/>
      <c r="S15" s="91"/>
    </row>
    <row r="16" spans="1:19" s="18" customFormat="1" ht="15">
      <c r="A16" s="138"/>
      <c r="B16" s="125" t="s">
        <v>24</v>
      </c>
      <c r="C16" s="124"/>
      <c r="D16" s="124"/>
      <c r="E16" s="124"/>
      <c r="F16" s="124"/>
      <c r="G16" s="126">
        <f>SUM(G15:G15)</f>
        <v>26250</v>
      </c>
      <c r="H16" s="126">
        <f t="shared" ref="H16:Q16" si="5">SUM(H15:H15)</f>
        <v>0</v>
      </c>
      <c r="I16" s="126">
        <f t="shared" si="5"/>
        <v>753.38</v>
      </c>
      <c r="J16" s="126">
        <f t="shared" si="5"/>
        <v>1863.7499999999998</v>
      </c>
      <c r="K16" s="126">
        <f t="shared" si="5"/>
        <v>288.75</v>
      </c>
      <c r="L16" s="126">
        <f t="shared" si="5"/>
        <v>798</v>
      </c>
      <c r="M16" s="126">
        <f t="shared" si="5"/>
        <v>1861.1250000000002</v>
      </c>
      <c r="N16" s="126">
        <f t="shared" si="5"/>
        <v>1625</v>
      </c>
      <c r="O16" s="126">
        <f t="shared" si="5"/>
        <v>3176.38</v>
      </c>
      <c r="P16" s="126">
        <f t="shared" si="5"/>
        <v>4013.625</v>
      </c>
      <c r="Q16" s="126">
        <f t="shared" si="5"/>
        <v>23073.62</v>
      </c>
    </row>
    <row r="17" spans="3:17">
      <c r="Q17" s="35"/>
    </row>
    <row r="19" spans="3:17">
      <c r="C19" s="9"/>
    </row>
    <row r="20" spans="3:17">
      <c r="C20" s="9"/>
    </row>
  </sheetData>
  <mergeCells count="16">
    <mergeCell ref="Q11:Q14"/>
    <mergeCell ref="I12:J12"/>
    <mergeCell ref="K12:K14"/>
    <mergeCell ref="L12:M12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O11:O14"/>
    <mergeCell ref="P11:P14"/>
  </mergeCells>
  <pageMargins left="0.7" right="0.7" top="0.75" bottom="0.75" header="0.3" footer="0.3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NOMINA TEMPORALES</vt:lpstr>
      <vt:lpstr>SUPLENCIA</vt:lpstr>
      <vt:lpstr>CONTRATADO</vt:lpstr>
      <vt:lpstr>TRAMITE PENSION</vt:lpstr>
      <vt:lpstr>FIJO</vt:lpstr>
      <vt:lpstr>PERSONAL DE VIGILANCIA</vt:lpstr>
      <vt:lpstr>PERIODO PROBATORIO CARRERA</vt:lpstr>
      <vt:lpstr>FIJO!Área_de_impresión</vt:lpstr>
      <vt:lpstr>'PERIODO PROBATORIO CARRERA'!Área_de_impresión</vt:lpstr>
      <vt:lpstr>'PERSONAL DE VIGILANCIA'!Área_de_impresión</vt:lpstr>
      <vt:lpstr>'TRAMITE PENSION'!Área_de_impresión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amena</cp:lastModifiedBy>
  <cp:lastPrinted>2021-12-14T18:15:51Z</cp:lastPrinted>
  <dcterms:created xsi:type="dcterms:W3CDTF">2018-10-09T13:42:57Z</dcterms:created>
  <dcterms:modified xsi:type="dcterms:W3CDTF">2021-12-14T18:18:01Z</dcterms:modified>
</cp:coreProperties>
</file>