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5440" windowHeight="15840" activeTab="6"/>
  </bookViews>
  <sheets>
    <sheet name="NOMINA TEMPORALES" sheetId="1" r:id="rId1"/>
    <sheet name="SUPLENCIA" sheetId="8" r:id="rId2"/>
    <sheet name="CONTRATADO" sheetId="4" r:id="rId3"/>
    <sheet name="TRAMITE PENSION" sheetId="2" r:id="rId4"/>
    <sheet name="FIJO" sheetId="6" r:id="rId5"/>
    <sheet name="PERSONAL DE VIGILANCIA" sheetId="7" r:id="rId6"/>
    <sheet name="PERIODO PROBATORIO CARRERA" sheetId="3" r:id="rId7"/>
  </sheets>
  <definedNames>
    <definedName name="_xlnm._FilterDatabase" localSheetId="4" hidden="1">FIJO!$A$12:$Q$273</definedName>
    <definedName name="_xlnm._FilterDatabase" localSheetId="0" hidden="1">'NOMINA TEMPORALES'!$A$11:$S$47</definedName>
    <definedName name="_xlnm.Print_Area" localSheetId="2">CONTRATADO!$A$1:$T$32</definedName>
    <definedName name="_xlnm.Print_Area" localSheetId="0">'NOMINA TEMPORALES'!$A$1:$T$67</definedName>
    <definedName name="_xlnm.Print_Area" localSheetId="5">'PERSONAL DE VIGILANCIA'!$A$1:$O$53</definedName>
    <definedName name="_xlnm.Print_Area" localSheetId="1">SUPLENCIA!$A$1:$Q$36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6" i="6"/>
  <c r="P276"/>
  <c r="O276"/>
  <c r="N276"/>
  <c r="M276"/>
  <c r="L276"/>
  <c r="K276"/>
  <c r="J276"/>
  <c r="I276"/>
  <c r="H276"/>
  <c r="G276"/>
  <c r="Q99" l="1"/>
  <c r="Q41"/>
  <c r="Q196"/>
  <c r="Q239"/>
  <c r="Q143"/>
  <c r="Q238"/>
  <c r="Q251"/>
  <c r="Q269"/>
  <c r="Q118"/>
  <c r="Q237"/>
  <c r="Q48"/>
  <c r="Q187"/>
  <c r="Q142"/>
  <c r="Q206"/>
  <c r="Q141"/>
  <c r="Q186"/>
  <c r="Q158"/>
  <c r="Q185"/>
  <c r="Q250"/>
  <c r="Q77"/>
  <c r="Q157"/>
  <c r="Q268"/>
  <c r="Q236"/>
  <c r="Q235"/>
  <c r="Q267"/>
  <c r="Q117"/>
  <c r="Q25"/>
  <c r="Q244"/>
  <c r="Q76"/>
  <c r="Q156"/>
  <c r="Q116"/>
  <c r="Q52"/>
  <c r="Q101"/>
  <c r="Q97"/>
  <c r="Q266"/>
  <c r="Q40"/>
  <c r="Q113"/>
  <c r="Q155"/>
  <c r="Q140"/>
  <c r="Q234"/>
  <c r="Q139"/>
  <c r="Q75"/>
  <c r="Q144"/>
  <c r="Q112"/>
  <c r="Q89"/>
  <c r="Q111"/>
  <c r="Q110"/>
  <c r="Q249"/>
  <c r="Q74"/>
  <c r="Q96"/>
  <c r="Q265"/>
  <c r="Q233"/>
  <c r="Q88"/>
  <c r="Q195"/>
  <c r="Q109"/>
  <c r="Q275"/>
  <c r="Q184"/>
  <c r="Q105"/>
  <c r="Q73"/>
  <c r="Q183"/>
  <c r="Q138"/>
  <c r="Q154"/>
  <c r="Q232"/>
  <c r="Q22"/>
  <c r="Q47"/>
  <c r="Q182"/>
  <c r="Q80"/>
  <c r="Q72"/>
  <c r="Q181"/>
  <c r="Q264"/>
  <c r="Q39"/>
  <c r="Q205"/>
  <c r="Q189"/>
  <c r="Q243"/>
  <c r="Q274"/>
  <c r="Q273"/>
  <c r="Q231"/>
  <c r="Q71"/>
  <c r="Q70"/>
  <c r="Q263"/>
  <c r="Q79"/>
  <c r="Q230"/>
  <c r="Q137"/>
  <c r="Q180"/>
  <c r="Q69"/>
  <c r="Q108"/>
  <c r="Q229"/>
  <c r="Q68"/>
  <c r="Q67"/>
  <c r="Q248"/>
  <c r="Q136"/>
  <c r="Q21"/>
  <c r="Q135"/>
  <c r="Q228"/>
  <c r="Q179"/>
  <c r="Q134"/>
  <c r="Q202"/>
  <c r="Q204"/>
  <c r="Q87"/>
  <c r="Q178"/>
  <c r="Q86"/>
  <c r="Q247"/>
  <c r="Q51"/>
  <c r="Q107"/>
  <c r="Q133"/>
  <c r="Q262"/>
  <c r="Q85"/>
  <c r="Q261"/>
  <c r="Q132"/>
  <c r="Q104"/>
  <c r="Q131"/>
  <c r="Q46"/>
  <c r="Q95"/>
  <c r="Q177"/>
  <c r="Q130"/>
  <c r="Q227"/>
  <c r="Q201"/>
  <c r="Q103"/>
  <c r="Q226"/>
  <c r="Q66"/>
  <c r="Q38"/>
  <c r="Q176"/>
  <c r="Q115"/>
  <c r="Q225"/>
  <c r="Q129"/>
  <c r="Q102"/>
  <c r="Q37"/>
  <c r="Q19"/>
  <c r="Q188"/>
  <c r="Q100"/>
  <c r="Q175"/>
  <c r="Q45"/>
  <c r="Q224"/>
  <c r="Q36"/>
  <c r="Q223"/>
  <c r="Q153"/>
  <c r="Q35"/>
  <c r="Q260"/>
  <c r="Q34"/>
  <c r="Q174"/>
  <c r="Q65"/>
  <c r="Q173"/>
  <c r="Q64"/>
  <c r="Q152"/>
  <c r="Q128"/>
  <c r="Q191"/>
  <c r="Q222"/>
  <c r="Q33"/>
  <c r="Q259"/>
  <c r="Q221"/>
  <c r="Q32"/>
  <c r="Q272"/>
  <c r="Q106"/>
  <c r="Q127"/>
  <c r="Q31"/>
  <c r="Q120"/>
  <c r="Q172"/>
  <c r="Q63"/>
  <c r="Q171"/>
  <c r="Q151"/>
  <c r="Q94"/>
  <c r="Q170"/>
  <c r="Q24"/>
  <c r="Q30"/>
  <c r="Q258"/>
  <c r="Q257"/>
  <c r="Q220"/>
  <c r="Q126"/>
  <c r="Q169"/>
  <c r="Q82"/>
  <c r="Q146"/>
  <c r="Q168"/>
  <c r="Q246"/>
  <c r="Q150"/>
  <c r="Q219"/>
  <c r="Q194"/>
  <c r="Q119"/>
  <c r="Q50"/>
  <c r="Q242"/>
  <c r="Q241"/>
  <c r="Q145"/>
  <c r="Q149"/>
  <c r="Q256"/>
  <c r="Q271"/>
  <c r="Q93"/>
  <c r="Q255"/>
  <c r="Q62"/>
  <c r="Q218"/>
  <c r="Q92"/>
  <c r="Q217"/>
  <c r="Q216"/>
  <c r="Q167"/>
  <c r="Q166"/>
  <c r="Q165"/>
  <c r="Q49"/>
  <c r="Q215"/>
  <c r="Q190"/>
  <c r="Q125"/>
  <c r="Q124"/>
  <c r="Q61"/>
  <c r="Q254"/>
  <c r="Q198"/>
  <c r="Q60"/>
  <c r="Q18"/>
  <c r="Q20"/>
  <c r="Q193"/>
  <c r="Q84"/>
  <c r="Q29"/>
  <c r="Q59"/>
  <c r="Q58"/>
  <c r="Q81"/>
  <c r="Q57"/>
  <c r="Q114"/>
  <c r="Q164"/>
  <c r="Q214"/>
  <c r="Q213"/>
  <c r="Q98"/>
  <c r="Q200"/>
  <c r="Q78"/>
  <c r="Q270"/>
  <c r="Q212"/>
  <c r="Q211"/>
  <c r="Q163"/>
  <c r="Q56"/>
  <c r="Q162"/>
  <c r="Q240"/>
  <c r="Q148"/>
  <c r="Q123"/>
  <c r="Q55"/>
  <c r="Q199"/>
  <c r="Q23"/>
  <c r="Q210"/>
  <c r="Q197"/>
  <c r="Q245"/>
  <c r="Q91"/>
  <c r="Q209"/>
  <c r="Q161"/>
  <c r="Q160"/>
  <c r="Q28"/>
  <c r="Q17"/>
  <c r="Q159"/>
  <c r="Q44"/>
  <c r="Q90"/>
  <c r="Q122"/>
  <c r="Q43"/>
  <c r="Q54"/>
  <c r="Q192"/>
  <c r="Q208"/>
  <c r="Q253"/>
  <c r="Q27"/>
  <c r="Q42"/>
  <c r="Q26"/>
  <c r="Q121"/>
  <c r="Q207"/>
  <c r="Q53"/>
  <c r="Q147"/>
  <c r="Q203"/>
  <c r="Q252"/>
  <c r="P35"/>
  <c r="P27"/>
  <c r="P29"/>
  <c r="P182"/>
  <c r="P86"/>
  <c r="M34" i="7"/>
  <c r="M33"/>
  <c r="M32"/>
  <c r="M31"/>
  <c r="M30"/>
  <c r="M29"/>
  <c r="M28"/>
  <c r="M27"/>
  <c r="M26"/>
  <c r="M25"/>
  <c r="M24"/>
  <c r="M23"/>
  <c r="M22"/>
  <c r="M21"/>
  <c r="M20"/>
  <c r="M19"/>
  <c r="M18"/>
  <c r="M17"/>
  <c r="M16"/>
  <c r="M15"/>
  <c r="M14"/>
  <c r="M13"/>
  <c r="M12"/>
  <c r="L35"/>
  <c r="M11"/>
  <c r="Q17" i="8"/>
  <c r="P17"/>
  <c r="O17"/>
  <c r="N17"/>
  <c r="M17"/>
  <c r="L17"/>
  <c r="K17"/>
  <c r="J17"/>
  <c r="I17"/>
  <c r="H17"/>
  <c r="G17"/>
  <c r="Q17" i="1"/>
  <c r="G47"/>
  <c r="Q31"/>
  <c r="Q42"/>
  <c r="Q46"/>
  <c r="Q45"/>
  <c r="Q28"/>
  <c r="Q27"/>
  <c r="Q40"/>
  <c r="Q29"/>
  <c r="Q26"/>
  <c r="Q39"/>
  <c r="Q43"/>
  <c r="M46"/>
  <c r="L46"/>
  <c r="K46"/>
  <c r="J46"/>
  <c r="P31"/>
  <c r="P42"/>
  <c r="P45"/>
  <c r="P28"/>
  <c r="P27"/>
  <c r="P40"/>
  <c r="P29"/>
  <c r="P26"/>
  <c r="P39"/>
  <c r="P43"/>
  <c r="H47"/>
  <c r="O47"/>
  <c r="Q38"/>
  <c r="N47"/>
  <c r="M38"/>
  <c r="L38"/>
  <c r="K38"/>
  <c r="J38"/>
  <c r="I47"/>
  <c r="P46" l="1"/>
  <c r="P38"/>
  <c r="P15" i="2"/>
  <c r="O17"/>
  <c r="N17"/>
  <c r="M17"/>
  <c r="L17"/>
  <c r="K17"/>
  <c r="J17"/>
  <c r="I17"/>
  <c r="H17"/>
  <c r="N16" i="3"/>
  <c r="L16"/>
  <c r="K16"/>
  <c r="I16"/>
  <c r="H16"/>
  <c r="Q15" i="8"/>
  <c r="P15"/>
  <c r="O16" i="4"/>
  <c r="N16"/>
  <c r="M16"/>
  <c r="L16"/>
  <c r="K16"/>
  <c r="J16"/>
  <c r="I16"/>
  <c r="H16"/>
  <c r="G16"/>
  <c r="M35" i="7"/>
  <c r="K35"/>
  <c r="J35"/>
  <c r="I35"/>
  <c r="H35"/>
  <c r="G35"/>
  <c r="Q18" i="1" l="1"/>
  <c r="Q83" i="6"/>
  <c r="Q15" i="4"/>
  <c r="P15"/>
  <c r="Q16" l="1"/>
  <c r="P16"/>
  <c r="G16" i="3"/>
  <c r="O15"/>
  <c r="M15"/>
  <c r="M16" s="1"/>
  <c r="J15"/>
  <c r="J16" s="1"/>
  <c r="G17" i="2"/>
  <c r="Q16"/>
  <c r="P16"/>
  <c r="Q15"/>
  <c r="Q17" s="1"/>
  <c r="P17"/>
  <c r="Q30" i="1"/>
  <c r="Q16"/>
  <c r="Q35"/>
  <c r="Q44"/>
  <c r="Q25"/>
  <c r="Q21"/>
  <c r="Q15"/>
  <c r="Q37"/>
  <c r="Q24"/>
  <c r="Q19"/>
  <c r="Q20"/>
  <c r="Q23"/>
  <c r="Q36"/>
  <c r="Q22"/>
  <c r="Q33"/>
  <c r="Q32"/>
  <c r="Q34"/>
  <c r="Q41"/>
  <c r="P30"/>
  <c r="P18"/>
  <c r="P35"/>
  <c r="P16"/>
  <c r="P44"/>
  <c r="P25"/>
  <c r="P21"/>
  <c r="P15"/>
  <c r="P37"/>
  <c r="P24"/>
  <c r="P19"/>
  <c r="P41"/>
  <c r="P33"/>
  <c r="P17"/>
  <c r="M32"/>
  <c r="M23"/>
  <c r="M34"/>
  <c r="M20"/>
  <c r="M36"/>
  <c r="M22"/>
  <c r="L32"/>
  <c r="L23"/>
  <c r="L34"/>
  <c r="L20"/>
  <c r="L36"/>
  <c r="L22"/>
  <c r="K32"/>
  <c r="K23"/>
  <c r="K34"/>
  <c r="K20"/>
  <c r="K36"/>
  <c r="K22"/>
  <c r="J32"/>
  <c r="J23"/>
  <c r="J34"/>
  <c r="J20"/>
  <c r="J36"/>
  <c r="J22"/>
  <c r="Q47" l="1"/>
  <c r="J47"/>
  <c r="K47"/>
  <c r="L47"/>
  <c r="M47"/>
  <c r="Q15" i="3"/>
  <c r="Q16" s="1"/>
  <c r="O16"/>
  <c r="P15"/>
  <c r="P16" s="1"/>
  <c r="P36" i="1"/>
  <c r="P34"/>
  <c r="P23"/>
  <c r="P20"/>
  <c r="P32"/>
  <c r="P22"/>
  <c r="P47" l="1"/>
</calcChain>
</file>

<file path=xl/sharedStrings.xml><?xml version="1.0" encoding="utf-8"?>
<sst xmlns="http://schemas.openxmlformats.org/spreadsheetml/2006/main" count="1808" uniqueCount="495">
  <si>
    <t xml:space="preserve">NO. </t>
  </si>
  <si>
    <t>NOMBRE</t>
  </si>
  <si>
    <t>DEPARTAMENTO</t>
  </si>
  <si>
    <t>CARGO</t>
  </si>
  <si>
    <t>SUELDO BRUTO</t>
  </si>
  <si>
    <t>IS/R (LEY 11-92)</t>
  </si>
  <si>
    <t>Seguridad Social (LEY 87-01)</t>
  </si>
  <si>
    <t>SUELDO NETO RD$</t>
  </si>
  <si>
    <t>SEGURO DE PENSION (9.97 %)</t>
  </si>
  <si>
    <t>Riesgos Laborales</t>
  </si>
  <si>
    <t>SEGURO DE SALUD (10.52 %)</t>
  </si>
  <si>
    <t>EMPLEADO</t>
  </si>
  <si>
    <t>PATRONAL</t>
  </si>
  <si>
    <t>TOTAL APORTE</t>
  </si>
  <si>
    <t>(2.87 %)</t>
  </si>
  <si>
    <t>(7.10 %)</t>
  </si>
  <si>
    <t>(3.04 %)</t>
  </si>
  <si>
    <t>(7.09 %)</t>
  </si>
  <si>
    <t>DESCRIPCION</t>
  </si>
  <si>
    <t>DESDE</t>
  </si>
  <si>
    <t>HASTA</t>
  </si>
  <si>
    <t>Otros Desc.</t>
  </si>
  <si>
    <t>Total Desc.</t>
  </si>
  <si>
    <t>ESTATUS</t>
  </si>
  <si>
    <t>TOTAL</t>
  </si>
  <si>
    <t>REFERENCIA</t>
  </si>
  <si>
    <t>TECNICO DE REFERENCIA</t>
  </si>
  <si>
    <t>JULIO URBANO NUMITOR VARGAS SILVERIO</t>
  </si>
  <si>
    <t>TECNICO CONTROL DE IMAGEN</t>
  </si>
  <si>
    <t>TEMPORAL</t>
  </si>
  <si>
    <t>KATHERINE NADIWSKA SANDOVAL NOVAS</t>
  </si>
  <si>
    <t>ELI MARIE COVAR</t>
  </si>
  <si>
    <t>SAYRA ALEGRIA HERNANDEZ</t>
  </si>
  <si>
    <t>SHAYLINE DE JESUS LORA BELTRE</t>
  </si>
  <si>
    <t>WILLIAMS CAPELLAN FERREIRAS</t>
  </si>
  <si>
    <t>ENC. FORMULACION PROYECTOS</t>
  </si>
  <si>
    <t>TECNICO EN ARCHIVISTICA</t>
  </si>
  <si>
    <t>TECNICO EN CONSERVACION</t>
  </si>
  <si>
    <t>CONSERVACION Y SERV. TECNICOS</t>
  </si>
  <si>
    <t>PLANIFICACION</t>
  </si>
  <si>
    <t>INVESTIGACION</t>
  </si>
  <si>
    <t>JOSE DEL C ROBERTO ROSADO FERNANDEZ</t>
  </si>
  <si>
    <t>ARCHIVO REGIONAL</t>
  </si>
  <si>
    <t>CONTRATADO</t>
  </si>
  <si>
    <t>KARY ALBA ROCHA ARIAS</t>
  </si>
  <si>
    <t>REDACTOR</t>
  </si>
  <si>
    <t>ALVARO ANTONIO CAAMA¥O SANTANA</t>
  </si>
  <si>
    <t>RELACIONES PUBLICAS</t>
  </si>
  <si>
    <t>TECNICO</t>
  </si>
  <si>
    <t>ANYI RAFELINA DEL JESUS DOÑE</t>
  </si>
  <si>
    <t>ARISBER SOLEDAD TIBURCIO MONTERO</t>
  </si>
  <si>
    <t>CAMILO ALBERTO HENRIQUEZ LOVATON</t>
  </si>
  <si>
    <t>TECNICO DE COMPRAS</t>
  </si>
  <si>
    <t>ADMIISTRATIVO Y FINANCIERO</t>
  </si>
  <si>
    <t>DIOGENES MARTE MATEO</t>
  </si>
  <si>
    <t>SUPERVISORA</t>
  </si>
  <si>
    <t>ILENIA CAROLINA ENCARNACION ALMONTE</t>
  </si>
  <si>
    <t>MARY LENNY PEREZ VENTURA</t>
  </si>
  <si>
    <t>NELSON RICARDO ALMONTE TEJEDA</t>
  </si>
  <si>
    <t>TIC</t>
  </si>
  <si>
    <t>PROGRAMADOR</t>
  </si>
  <si>
    <t>RUDELIZA MORENO JIMENEZ</t>
  </si>
  <si>
    <t>ENCARGADA DIVISION</t>
  </si>
  <si>
    <t>PATRICIA GRULLON RODRIGUEZ</t>
  </si>
  <si>
    <t>BIBLIOTECA</t>
  </si>
  <si>
    <t>IZASKUN HERROJO SALAS</t>
  </si>
  <si>
    <t>ENC. DE EDICIONES</t>
  </si>
  <si>
    <t>DANIEL ANTONIO GARCIA SANTOS</t>
  </si>
  <si>
    <t xml:space="preserve">TOTAL DE DESCUENTO </t>
  </si>
  <si>
    <t>ALTAGRACIA MORA ENCARNACION</t>
  </si>
  <si>
    <t>SERVICIOS GENERALES</t>
  </si>
  <si>
    <t>CONSERJE</t>
  </si>
  <si>
    <t>FIJO</t>
  </si>
  <si>
    <t>DULCE MARIA PEREZ VIDAL</t>
  </si>
  <si>
    <t>SNA</t>
  </si>
  <si>
    <t>AUXILIAR</t>
  </si>
  <si>
    <t xml:space="preserve">TOTAL </t>
  </si>
  <si>
    <t>LORENA NOEMI GOMEZ GARCIA</t>
  </si>
  <si>
    <t>PROBATORIO CARGO DE CARERA</t>
  </si>
  <si>
    <t>IVAN PEREZ BONILLA</t>
  </si>
  <si>
    <t>SANTA ANITA REYES CARRERAS</t>
  </si>
  <si>
    <t>ENCARGADA ADMINISTRATIVA</t>
  </si>
  <si>
    <t>DENISSE ROSARIO DOMINGUEZ</t>
  </si>
  <si>
    <t>ENEROLINA NUÑEZ NUÑEZ</t>
  </si>
  <si>
    <t>ROCIO SEGURA SANCHEZ</t>
  </si>
  <si>
    <t>ANGEL ANTONIO GOTOS CALDERON</t>
  </si>
  <si>
    <t>PASCUAL CANDELARIO MERCEDES</t>
  </si>
  <si>
    <t>OMAR VIZCAINO CUEVAS</t>
  </si>
  <si>
    <t>TECNICO EN REFRIGERACION</t>
  </si>
  <si>
    <t>FULVIO DE JESUS SANCHEZ POLONIA</t>
  </si>
  <si>
    <t xml:space="preserve"> </t>
  </si>
  <si>
    <t xml:space="preserve">No. </t>
  </si>
  <si>
    <t>ISR (LEY 11-92)</t>
  </si>
  <si>
    <t>TOTAL DE DESCUENTOS</t>
  </si>
  <si>
    <t>OTROS DESCUENTOS</t>
  </si>
  <si>
    <t>OTROS DESC.</t>
  </si>
  <si>
    <t>CARRERA ADMINISTRATIVA</t>
  </si>
  <si>
    <t>AMPARO CANDELARIA CANDELARIO DIAZ</t>
  </si>
  <si>
    <t>ADMINISTRATIVO</t>
  </si>
  <si>
    <t>CINTHYA YOCASTA SABINO SANTIAGO</t>
  </si>
  <si>
    <t>SECRETARIA</t>
  </si>
  <si>
    <t>CIRIACO SEVERO GARCIA MESSON</t>
  </si>
  <si>
    <t>AUXILIAR DE CONTABILIDAD</t>
  </si>
  <si>
    <t>JOSEFINA SANTOS MARTE</t>
  </si>
  <si>
    <t>LUIS JOSE LOPEZ MATOS</t>
  </si>
  <si>
    <t>MIGUEL BILFREDO MORENO TEJEDA</t>
  </si>
  <si>
    <t>ANTONIO MARIA CONCEPCION ORTIZ</t>
  </si>
  <si>
    <t>ALMACEN</t>
  </si>
  <si>
    <t>ENCARGADO DE UNIDAD</t>
  </si>
  <si>
    <t>FLAHSOKARIS JHORDY FULGENCIO FELIU</t>
  </si>
  <si>
    <t>ROSEMERY FANFAN TORRES</t>
  </si>
  <si>
    <t>ALEJANDRO LA POUBLE PEREZ</t>
  </si>
  <si>
    <t>DIGITADOR</t>
  </si>
  <si>
    <t>ALEXANDER BEATO PEREZ</t>
  </si>
  <si>
    <t>ALTAGRACIA PROVIDENCIA PICHARDO FAB</t>
  </si>
  <si>
    <t>AMANDA ORTIZ ALCANTARA</t>
  </si>
  <si>
    <t>ENCARGADO DE DIVISION</t>
  </si>
  <si>
    <t>AMPARO ESTEVEZ</t>
  </si>
  <si>
    <t>FILOMENA ALTAGRACIA PAULINO REYES</t>
  </si>
  <si>
    <t>GLORIA MIGUELUDIS CALDERON GONZALEZ</t>
  </si>
  <si>
    <t>HENRY ARVELO AMARO</t>
  </si>
  <si>
    <t>INDIRA MASSIEL TAVERAS DE GARCIA</t>
  </si>
  <si>
    <t>JOHANNA HERNANDEZ</t>
  </si>
  <si>
    <t>JOSE ALFREDO JIMENEZ ROSARIO</t>
  </si>
  <si>
    <t>JOSE FRANCISCO PEREZ PEREZ</t>
  </si>
  <si>
    <t>JOSELIN GONZALEZ GOMEZ</t>
  </si>
  <si>
    <t>JUAN VIRGILIO ROJAS GARCIA</t>
  </si>
  <si>
    <t>KARINA ELIZABETH BATISTA RODRIGUEZ</t>
  </si>
  <si>
    <t>MICAEL MIGUEL FELIZ SANCHEZ</t>
  </si>
  <si>
    <t>MIGUEL ANTONIO SANCHEZ TAVERA</t>
  </si>
  <si>
    <t>RAYMUNDO MEJIA SANCHEZ</t>
  </si>
  <si>
    <t>XIOMARA ALTAGRACIA DE LA CRUZ PIMEN</t>
  </si>
  <si>
    <t>ZORISLEIDY MATOS MARTINEZ</t>
  </si>
  <si>
    <t>DANIEL RAPOZO BRAMON</t>
  </si>
  <si>
    <t>COMUNICACION</t>
  </si>
  <si>
    <t>ENLACE CON MEDIOS Y STP</t>
  </si>
  <si>
    <t>ENGELI FUMA SANTANA</t>
  </si>
  <si>
    <t>LIA PAOLA OLMOS SOTO</t>
  </si>
  <si>
    <t>GESTOR DE REDES</t>
  </si>
  <si>
    <t>ROBERTO RODRIGUEZ REGALADO</t>
  </si>
  <si>
    <t>ALBANIA HIDALGO JAQUEZ</t>
  </si>
  <si>
    <t>ALTAGRACIA ALCANTARA BAUTISTA</t>
  </si>
  <si>
    <t>AQUILE CASTRO ARIAS</t>
  </si>
  <si>
    <t>ENCARGADO DE DEPARTAMENTO</t>
  </si>
  <si>
    <t>BELIS JOBINA VALDEZ PEREZ</t>
  </si>
  <si>
    <t>BIENVENIDO MONTILLA FABIAN</t>
  </si>
  <si>
    <t>ENCUADERNADOR</t>
  </si>
  <si>
    <t>CATALINA MARIBEL CABRERA DE LA ROSA</t>
  </si>
  <si>
    <t>CECILIA BELLO</t>
  </si>
  <si>
    <t>CECILIA ROMAN SANTOS</t>
  </si>
  <si>
    <t>CIXTA LEOCADIO CONCEPCION</t>
  </si>
  <si>
    <t>CLEMENCIA MATEO MORETA</t>
  </si>
  <si>
    <t>DIOBITO BATISTA VALLEJO</t>
  </si>
  <si>
    <t>FRANK ROBINSON BERIGUETE PAGAN</t>
  </si>
  <si>
    <t>JEOVANNY PAREDES</t>
  </si>
  <si>
    <t>JIMMY MARTINEZ</t>
  </si>
  <si>
    <t>JUANA AGUSTINA BEATO HILARIO</t>
  </si>
  <si>
    <t>MACIEL NADIUSKA MEDRANO FRIAS</t>
  </si>
  <si>
    <t>MANUEL ANTONIO GUTIERREZ FELIZ</t>
  </si>
  <si>
    <t>MARGARITA MARIA MATEO VI¥AS</t>
  </si>
  <si>
    <t>MARIBEL MEDINA RAMIREZ</t>
  </si>
  <si>
    <t>MARILIN PICHARDO SEGUNDO DE GONZALE</t>
  </si>
  <si>
    <t>MARTINA RUFINO LOPEZ</t>
  </si>
  <si>
    <t>MIGUEL ALVAREZ MANZUETA</t>
  </si>
  <si>
    <t>MIGUEL ANGEL HENRIQUEZ POLANCO</t>
  </si>
  <si>
    <t>NICOLAS PIMENTEL PAYANO</t>
  </si>
  <si>
    <t>PEDRO ANTONIO CRUZ RODRIGUEZ</t>
  </si>
  <si>
    <t>RAFAELA VICENTE</t>
  </si>
  <si>
    <t>ROSANNA GUADALUPE GRACIANO DE LA CR</t>
  </si>
  <si>
    <t>SULEIKA DE JESUS</t>
  </si>
  <si>
    <t>CECILIA ALTAGRACIA CEPEDA JAQUEZ</t>
  </si>
  <si>
    <t>CONTABILIDAD</t>
  </si>
  <si>
    <t>ESTEFANY ARREDONDO FABIAN</t>
  </si>
  <si>
    <t>ABEL RAMIREZ PAULINO</t>
  </si>
  <si>
    <t>AMADA ESTHER FERRERAS MOREL</t>
  </si>
  <si>
    <t>ANGEL ARIEL SOSA TORRES</t>
  </si>
  <si>
    <t>CHARLES ALAIN GUERRERO LOPEZ</t>
  </si>
  <si>
    <t>DESSIRE GERARDINO POLANCO</t>
  </si>
  <si>
    <t>EDA CRISTINA MARMOL ROTCHI</t>
  </si>
  <si>
    <t>JUNIOR MONTERO BERIGUETE</t>
  </si>
  <si>
    <t>LEIBY MARGARET LORA SANTOS</t>
  </si>
  <si>
    <t>LUCAYNA SOLANGEL ULLOA POLANCO</t>
  </si>
  <si>
    <t>ORQUIDEA CORREA ALIES</t>
  </si>
  <si>
    <t>PAULA MARIA DISLA</t>
  </si>
  <si>
    <t>PRICILIA ALEJANDRINA MARTINEZ ALIES</t>
  </si>
  <si>
    <t>ROBERT RAFAEL GONZALEZ CASTILLO</t>
  </si>
  <si>
    <t>CARLIZ CECILIA CORPORAN</t>
  </si>
  <si>
    <t>DIRECCION GENERAL</t>
  </si>
  <si>
    <t>DECRETO</t>
  </si>
  <si>
    <t>JOSE MARTIN VILCHEZ URE¥A</t>
  </si>
  <si>
    <t>SUB DIRECTOR</t>
  </si>
  <si>
    <t>JUAN BAUTISTA CASTILLO PUJOLS</t>
  </si>
  <si>
    <t>ASISTENTE</t>
  </si>
  <si>
    <t>JULIAN APOLINAR DE LA ROSA GUZMAN</t>
  </si>
  <si>
    <t>ASESOR</t>
  </si>
  <si>
    <t>KATHERINE ELIZABETH DE LEON FERREIR</t>
  </si>
  <si>
    <t>NOEMI ALTAGRACIA CALDERON CACERES</t>
  </si>
  <si>
    <t>ASISTENTE DE DIRECION GENERAL</t>
  </si>
  <si>
    <t>ROBERTO CASSA BERNALDO DE QUIROZ</t>
  </si>
  <si>
    <t>DIRECTOR GENERAL</t>
  </si>
  <si>
    <t>CAROLINA VICTORIA MARTINEZ PANIAGUA</t>
  </si>
  <si>
    <t>HAROLD MARCELINO FRIAS MAGGIOLO</t>
  </si>
  <si>
    <t>DIAGRAMADOR</t>
  </si>
  <si>
    <t>JUAN FRANCISCO DOMINGUEZ NOVAS</t>
  </si>
  <si>
    <t>LETICIA MICHELLE RAMOS FAÑA</t>
  </si>
  <si>
    <t>MANUEL DE JESUS ARIAS DE LA CRUZ</t>
  </si>
  <si>
    <t>OLGA ALTMAN ALTMAN</t>
  </si>
  <si>
    <t>PERLA TAINA REYES DIAZ</t>
  </si>
  <si>
    <t>POLIVIO YOMAR PUCHEU MARTINEZ</t>
  </si>
  <si>
    <t>RAFAEL ROLANDO DELMONTE SORIANO</t>
  </si>
  <si>
    <t>RAYMUNDO MANUEL GONZALEZ DE PE¥A</t>
  </si>
  <si>
    <t>INVESTIGADORA</t>
  </si>
  <si>
    <t>ROCIO ISMAELINA DEVERS LIRIANO</t>
  </si>
  <si>
    <t>ROXANNA YVE JIMENEZ ABREU</t>
  </si>
  <si>
    <t>YAHAIRA ANTONIA FERNANDEZ VASQUEZ</t>
  </si>
  <si>
    <t>ENMANUEL AQUILES CASTRO SANTANA</t>
  </si>
  <si>
    <t>JURIDICO</t>
  </si>
  <si>
    <t>GIAN MANUEL PEÑA ACOSTA</t>
  </si>
  <si>
    <t>ASESOR JURIDICO</t>
  </si>
  <si>
    <t>ALEJANDRINA VARELA RAMIREZ</t>
  </si>
  <si>
    <t>MATERIALES ESPECIALES</t>
  </si>
  <si>
    <t>ALTHUSSER JEREZ CAMILO</t>
  </si>
  <si>
    <t>ARIEL BIENVENIDO ARIAS SURIEL</t>
  </si>
  <si>
    <t>DAHIANA ALEJANDRA CORONA PAREDES</t>
  </si>
  <si>
    <t>DAHIANA LISBET JIMENEZ CACERES</t>
  </si>
  <si>
    <t>EUGENIO ANTONIO RAMOS MEJIA</t>
  </si>
  <si>
    <t>GRISMELDIS RAQUEL PEREZ</t>
  </si>
  <si>
    <t>ENCARGADA INTERINA</t>
  </si>
  <si>
    <t>JATNNA ESTEFANY PAREDES BIERD</t>
  </si>
  <si>
    <t>JUAN BAUTISTA SANCHEZ ZABALA</t>
  </si>
  <si>
    <t>JULISSA UREÑA MOTA</t>
  </si>
  <si>
    <t>AUXILIAR DE MATERIALES ESPECIALES</t>
  </si>
  <si>
    <t>KATHERINE ALFONSO DE LEON</t>
  </si>
  <si>
    <t>KEISY MARIA ARRANDELL MIESES</t>
  </si>
  <si>
    <t>LESSY RACHERT MEJIA MOTA</t>
  </si>
  <si>
    <t>LUIS ADALBERTO MEJIA AQUINO</t>
  </si>
  <si>
    <t>LUIS HENRY MOLINA FORTUNATO</t>
  </si>
  <si>
    <t>LUIS MIGUEL RODRIGUEZ BERROA</t>
  </si>
  <si>
    <t>MARIA MARGARITA REYES REYES</t>
  </si>
  <si>
    <t>MIURKA JIMENEZ MONTERO</t>
  </si>
  <si>
    <t>RAFAEL TEMISTOCLES URIBE RODRIGUEZ</t>
  </si>
  <si>
    <t>RAMON GERARDO SEPULVEDA ARES</t>
  </si>
  <si>
    <t>RAUL EDUARDO ROSARIO JIMENEZ</t>
  </si>
  <si>
    <t>VICTOR MANUEL LUGO CARRERO</t>
  </si>
  <si>
    <t>VIELKA NAYBEL ROA ALCANTARA</t>
  </si>
  <si>
    <t>YENIFER DE LA ROSA CASTILLO</t>
  </si>
  <si>
    <t>ELISEO ANTONIO MENA HENRIQUEZ</t>
  </si>
  <si>
    <t>OFICINA LIBRE ACCESO</t>
  </si>
  <si>
    <t>ESMERALDA BERIGUETE PEREZ</t>
  </si>
  <si>
    <t>ADONIA AYALIVIS CABRERA ROSARIO</t>
  </si>
  <si>
    <t>RECURSOS HUMANOS</t>
  </si>
  <si>
    <t>ASHLEY CAROLINA MENDEZ VASQUEZ</t>
  </si>
  <si>
    <t>RECEPCIONISTA</t>
  </si>
  <si>
    <t>ELIAS FELIZ GOMEZ</t>
  </si>
  <si>
    <t>ENRIQUE RADAME DADU MONTILLA</t>
  </si>
  <si>
    <t>FRANCISCO ALBERTO ALMONTE</t>
  </si>
  <si>
    <t>JOHNNY MALDONADO DIAZ</t>
  </si>
  <si>
    <t>MIREYO ISAIAS ESCALANTE MATOS</t>
  </si>
  <si>
    <t>RAYLIN ALEXANDER CALVO LOPEZ</t>
  </si>
  <si>
    <t>ROSANNA CORDERO CABRERA</t>
  </si>
  <si>
    <t>SONIA BASORA ZORRILLA</t>
  </si>
  <si>
    <t>TERESA TURBIDES OLEA</t>
  </si>
  <si>
    <t>ENCARGADA NOMINA</t>
  </si>
  <si>
    <t>AMBAR MABEL ORTIZ GUERRERO</t>
  </si>
  <si>
    <t>ANA ISABEL FERNANDEZ SILVERIO</t>
  </si>
  <si>
    <t>ANA MARGARITA PEREZ CABRERA</t>
  </si>
  <si>
    <t>BALORYN MARTINEZ MIRANDA</t>
  </si>
  <si>
    <t>BENERADO CASTILLO MOQUETE</t>
  </si>
  <si>
    <t>CAROLINA ANTONIA CANELA TEJADA</t>
  </si>
  <si>
    <t>DARELS ENRIQUE MESA DE JESUS</t>
  </si>
  <si>
    <t>DARINELLYS VILLANUEVA VALERIO</t>
  </si>
  <si>
    <t>DAYANA ESTHER DIAZ VASQUEZ</t>
  </si>
  <si>
    <t>ERICK ALEXANDER MENDEZ JIMENEZ</t>
  </si>
  <si>
    <t>ESTERLIN JAVIER DE LA CRUZ RAVELO</t>
  </si>
  <si>
    <t>FRANCISCA ANTONIA BELTRE REYNOSO</t>
  </si>
  <si>
    <t>FRANK LEYVI BURGOS PITTA</t>
  </si>
  <si>
    <t>GENARO FRANCISCO RODRIGUEZ</t>
  </si>
  <si>
    <t>JEURY ERNESTO DE LA CRUZ DE LA ROSA</t>
  </si>
  <si>
    <t>JOAN MANUEL GARCIA MARTINEZ</t>
  </si>
  <si>
    <t>JOSE MANUEL DIAZ BATISTA</t>
  </si>
  <si>
    <t>JOSEFINA BAUTISTA MANZUETA</t>
  </si>
  <si>
    <t>JUAN TOMAS TURBIDES OLEA</t>
  </si>
  <si>
    <t>JUNIOR GERARDO LUCIANO BAEZ</t>
  </si>
  <si>
    <t>LOURDES PANIAGUA GALVEZ</t>
  </si>
  <si>
    <t>LUIS ANGEL SANCHEZ VARGAS</t>
  </si>
  <si>
    <t>MARIA LUISA PIERRE ANGELES</t>
  </si>
  <si>
    <t>MERCEDES MARIA CARVAJAL HERNANDEZ</t>
  </si>
  <si>
    <t>MICHELLE ALEXANDRA CRUZ MEJIA</t>
  </si>
  <si>
    <t>NICAURI LOPEZ VENTURA</t>
  </si>
  <si>
    <t>NORBERTO MONTERO ENCARNACION</t>
  </si>
  <si>
    <t>TEODORO EUGENIO VIOLA PARRA</t>
  </si>
  <si>
    <t>VETILIO JOAQUIN ALFAU DEL VALLE</t>
  </si>
  <si>
    <t>WILFIN DE LA CRUZ NUÑEZ</t>
  </si>
  <si>
    <t>DANIANA MATOS FELIZ DE LUCIANO</t>
  </si>
  <si>
    <t>INNOLIS ALEXANDRA FROMETA ABREU</t>
  </si>
  <si>
    <t>ALIDA VALENZUELA RAMON</t>
  </si>
  <si>
    <t>SAN JUAN</t>
  </si>
  <si>
    <t>CHURCHI STARLIN DIAZ NOBOA</t>
  </si>
  <si>
    <t>CHOFER</t>
  </si>
  <si>
    <t>ENMANUEL MATEO AQUINO</t>
  </si>
  <si>
    <t>ORBITO ROSADO RAMIREZ</t>
  </si>
  <si>
    <t>AUXILIAR TECNICO</t>
  </si>
  <si>
    <t>YOHANNA ANTONIA AQUINO</t>
  </si>
  <si>
    <t>ANGELA MERCEDES PAULINO CHEVALIER</t>
  </si>
  <si>
    <t>SECRETARIA GENERAL</t>
  </si>
  <si>
    <t>APOLINAR GARCIA</t>
  </si>
  <si>
    <t>MENSAJERO EXTERNO</t>
  </si>
  <si>
    <t>CANDIDA ESMIRNA BELEN BANKS</t>
  </si>
  <si>
    <t>SECRETARIA AUXILIAR</t>
  </si>
  <si>
    <t>CLARA FELICIA MORILLO PICHARDO</t>
  </si>
  <si>
    <t>JULIO BELTRE</t>
  </si>
  <si>
    <t>LUCRECIA MARIA GARCIA RODRIGUEZ</t>
  </si>
  <si>
    <t>ADA CELESTE NOVAS</t>
  </si>
  <si>
    <t>ALBERTO WANER BAUTISTA TERRERO</t>
  </si>
  <si>
    <t>ALEXIS NOEL PASCUAL</t>
  </si>
  <si>
    <t>AUXILIAR ALMACEN</t>
  </si>
  <si>
    <t>ANA PILAR HOPER VALLEJO</t>
  </si>
  <si>
    <t>ANTONIO FABIAN CARRERAS</t>
  </si>
  <si>
    <t>BERNARDINO GRACIANO BRITO</t>
  </si>
  <si>
    <t>MECANICO</t>
  </si>
  <si>
    <t>BERNARDO ACOSTA VASQUEZ</t>
  </si>
  <si>
    <t>CARLOS ENRIQUE VALDEZ CUEVAS</t>
  </si>
  <si>
    <t>CARLOS MANUEL NOVA TORRES</t>
  </si>
  <si>
    <t>SOLDADOR</t>
  </si>
  <si>
    <t>DANIEL AQUILES SANTANA MALDONADO</t>
  </si>
  <si>
    <t>DEISY MARIA MARTE RODRIGUEZ</t>
  </si>
  <si>
    <t>DELIO MATEO DIAZ PEREZ</t>
  </si>
  <si>
    <t>CHOFER DEL DIRECTOR</t>
  </si>
  <si>
    <t>DIANA NICOLE BATISTA PAYANO</t>
  </si>
  <si>
    <t>ENRIQUE ANTONIO SOTO TEJEDA</t>
  </si>
  <si>
    <t>FATIMA ROSARIO HERNANDEZ POCHE DE N</t>
  </si>
  <si>
    <t>HERINSON FERNANDO JAQUEZ GONZALEZ</t>
  </si>
  <si>
    <t>ELECTRICISTA</t>
  </si>
  <si>
    <t>INGINIO ALEJANDRO GARCIA</t>
  </si>
  <si>
    <t>JORDANY RIVERA BRUNO</t>
  </si>
  <si>
    <t>JOSE CASTRO DE JESUS</t>
  </si>
  <si>
    <t>JUAN DE DIOS SANCHEZ</t>
  </si>
  <si>
    <t>JUANA MATEO DE LOS SANTOS</t>
  </si>
  <si>
    <t>JULIO ROQUE CRUZ</t>
  </si>
  <si>
    <t>LUCIA SANCHEZ POLANCO</t>
  </si>
  <si>
    <t>LUIS GUSTAVO LORA BLANCO</t>
  </si>
  <si>
    <t>MANUEL ANTONIO GUTIERREZ GARCIA</t>
  </si>
  <si>
    <t>MARIA ROSA MARTINEZ</t>
  </si>
  <si>
    <t>MAURA SOLER</t>
  </si>
  <si>
    <t>MERCEDES ZAPATA</t>
  </si>
  <si>
    <t>PATRIA PINEDA GUZMAN</t>
  </si>
  <si>
    <t>RAMON ORTIZ MENDEZ</t>
  </si>
  <si>
    <t>SANTA ANA MARCELINO BATISTA</t>
  </si>
  <si>
    <t>SARAH MARGARITA RODRIGUEZ TAVERAS D</t>
  </si>
  <si>
    <t>VICTORIA SANTANA</t>
  </si>
  <si>
    <t>YADY MABEL HERRERA FELIZ</t>
  </si>
  <si>
    <t>YEISON RAFAEL ASENCIO MORENO</t>
  </si>
  <si>
    <t>YERLIN MONTERO ENCARNACION</t>
  </si>
  <si>
    <t>PINTOR</t>
  </si>
  <si>
    <t>ANGEL MANUEL HERNANDEZ RODRIGUEZ</t>
  </si>
  <si>
    <t>SISTEMA NACIONAL DE ARCHIVO</t>
  </si>
  <si>
    <t>AWILDA YOCASTA ENCARNACION NAVARRO</t>
  </si>
  <si>
    <t>ELIZABETH YUDERKA DUARTE</t>
  </si>
  <si>
    <t>ELSA AQUINO LIRANZO</t>
  </si>
  <si>
    <t>EPIFANIO SARRI SIDOCO</t>
  </si>
  <si>
    <t>LIDIAIDHETT RAMIREZ ROMERO</t>
  </si>
  <si>
    <t>LUZ DEL CARMEN BERROA OZUNA</t>
  </si>
  <si>
    <t>MERCEDES LILIAN GERALDO ZAYAS</t>
  </si>
  <si>
    <t>PEDRO PABLO DE LA CRUZ RAMIREZ</t>
  </si>
  <si>
    <t>ROSARIO ALTAGRACIA URE¥A FERNANDEZ</t>
  </si>
  <si>
    <t>TEANY ALBANIA VILLALONA DE LOS SANT</t>
  </si>
  <si>
    <t>YANIRA ALTAGRACIA BERROA EUSEBIO</t>
  </si>
  <si>
    <t>ABELARDO ERNESTO RODRIGUEZ ABREU</t>
  </si>
  <si>
    <t>TECNOLOGIA DE LA INFORMACION</t>
  </si>
  <si>
    <t>TECNICO DE CONTROL DE CALIDAD</t>
  </si>
  <si>
    <t>ALEXIS CONTRERAS SANCHEZ</t>
  </si>
  <si>
    <t>BETANIA MERCEDES GELABERT JIMENEZ</t>
  </si>
  <si>
    <t>OPERADOR DE SCANNER</t>
  </si>
  <si>
    <t>CLAUDIA ROSARIO BAUTISTA</t>
  </si>
  <si>
    <t>DOMINICO RAMOS HERNANDEZ</t>
  </si>
  <si>
    <t>EDITA DEL CARMEN ZORRILLA GERMAN</t>
  </si>
  <si>
    <t>ELIAS ABRAHAN VALDEZ CASTILLO</t>
  </si>
  <si>
    <t>FELIX MARIA AMPARO ZAPATA</t>
  </si>
  <si>
    <t>FERNANDO AUGUSTO MOLINA MOJICA</t>
  </si>
  <si>
    <t>HECTOR MATEO MARTE</t>
  </si>
  <si>
    <t>HUASCAR LINDBERGH FRIAS VILORIO</t>
  </si>
  <si>
    <t>JOHANNE LISSET TEJEDA CABRERA</t>
  </si>
  <si>
    <t>KILSI ANYOLINA DIONISIO CEPEDA</t>
  </si>
  <si>
    <t>LESSING NATTIER ALROHANA CORDERO CR</t>
  </si>
  <si>
    <t>MARIELYS VALENZUELA MARTINEZ</t>
  </si>
  <si>
    <t>MELISSA DE JESUS ZORRILLA</t>
  </si>
  <si>
    <t>MELVYN ALEXANDER PIMENTEL REYES</t>
  </si>
  <si>
    <t>SOPORTE INFORMATICO</t>
  </si>
  <si>
    <t>MICHAEL STEVEN MADERA FERREIRAS</t>
  </si>
  <si>
    <t>OCTAVIO BENJAMIN TEJADA MORETA</t>
  </si>
  <si>
    <t>PATRICIA MILAGROS VELAZQUEZ FABIAN</t>
  </si>
  <si>
    <t>RICARDO SORIANO ALMONTE</t>
  </si>
  <si>
    <t>RUBEN DARIO DE JESUS LORENZO</t>
  </si>
  <si>
    <t>DIGITALIZADOR</t>
  </si>
  <si>
    <t>SHIRLEYS BATISTA MERCEDES</t>
  </si>
  <si>
    <t>YAHILERIN ESTRELLA SEVERINO</t>
  </si>
  <si>
    <t>CAPITULO:  5168     SUBCAPTULO: 01     DAF:01     UE:001     PROGRAMA: 11     SUBPROGRAMA: 0     PROYECTO: 0     ACTIVIDAD:001     CUENTA: 2.1.1.1.01     FONDO:0100</t>
  </si>
  <si>
    <t>REPORTE DE NOMINA</t>
  </si>
  <si>
    <t>NO.</t>
  </si>
  <si>
    <t xml:space="preserve">FUNCION </t>
  </si>
  <si>
    <t>GENERO</t>
  </si>
  <si>
    <t>SUELDO BRUTO (RD$)</t>
  </si>
  <si>
    <t>AFP</t>
  </si>
  <si>
    <t>ISR</t>
  </si>
  <si>
    <t>SFS</t>
  </si>
  <si>
    <t>NETO</t>
  </si>
  <si>
    <t>PERSONAL DE VIGILANCIA</t>
  </si>
  <si>
    <t>ANGELES TOLEDO SOTO</t>
  </si>
  <si>
    <t>ARISTY QUEVEDO RAMON</t>
  </si>
  <si>
    <t>CARLOS MANUEL NICOLÁS OGANDO</t>
  </si>
  <si>
    <t>CLAUDIO PIÑA ENCARNACION</t>
  </si>
  <si>
    <t>CRUZ EMILIO SANTANA VERIHUETE</t>
  </si>
  <si>
    <t>DANILO VICENTE RAMIREZ</t>
  </si>
  <si>
    <t>EDUARDO JOSE MORILLO CAIRO</t>
  </si>
  <si>
    <t>ELVIS ARNO DEL ROSARIO</t>
  </si>
  <si>
    <t>ENOEL OGANDO VENTURA</t>
  </si>
  <si>
    <t>ERICK MANUEL DIAZ FLORENTINO</t>
  </si>
  <si>
    <t>EZEQUIEL FELIZ TURBI</t>
  </si>
  <si>
    <t>FELIPE SEGURA CORCINO</t>
  </si>
  <si>
    <t>JUAN CARLOS ALEXANDER PIMENTEL NATE</t>
  </si>
  <si>
    <t>KARINA ARIAS IZQUIERDO</t>
  </si>
  <si>
    <t>LAURA VICTORIA SEVERINO INIRIO</t>
  </si>
  <si>
    <t>MARINO ANTONIO CLAUDIO OSORIA</t>
  </si>
  <si>
    <t>MARTIRES GERALDO VALENZUELA</t>
  </si>
  <si>
    <t>ROBELIN SANCHEZ BOCIO</t>
  </si>
  <si>
    <t>SADIEL ANTONIO TORRES GERALDO</t>
  </si>
  <si>
    <t>TOMAS ZABALA LARA</t>
  </si>
  <si>
    <t>VALENTIN ALCANTARA MATEO</t>
  </si>
  <si>
    <t>WANDEL ELMIDIO CUEVAS MEDINA</t>
  </si>
  <si>
    <t>WILKINS ANTONIO FIGUEROA PEGUERO</t>
  </si>
  <si>
    <t>YONATAN ALCIBIADES FLORIAN MEDINA</t>
  </si>
  <si>
    <t>SEGURIDAD</t>
  </si>
  <si>
    <t>ENCARGADO DE SEGURIDAD</t>
  </si>
  <si>
    <t>PERSONAL MILITAR</t>
  </si>
  <si>
    <t>CAPITULO:  5168     SUBCAPTULO: 01     DAF:01     UE:001     PROGRAMA: 11     SUBPROGRAMA: 0     PROYECTO: 0     ACTIVIDAD:001     CUENTA: 2.1.1.2.08   FONDO:0100</t>
  </si>
  <si>
    <t>CAPITULO:  5168     SUBCAPTULO: 01     DAF:01     UE:001     PROGRAMA: 11     SUBPROGRAMA: 0     PROYECTO: 0     ACTIVIDAD:001     CUENTA: 2.1.1.2.11     FONDO:0100</t>
  </si>
  <si>
    <t>CAPITULO:  5168     SUBCAPTULO: 01     DAF:01     UE:001     PROGRAMA: 11     SUBPROGRAMA: 0     PROYECTO: 0     ACTIVIDAD:001     CUENTA: 2.1.1.3.01     FONDO:0100</t>
  </si>
  <si>
    <t>CAPITULO:  5168     SUBCAPTULO: 01     DAF:01     UE:001     PROGRAMA: 11     SUBPROGRAMA: 0     PROYECTO: 0     ACTIVIDAD:001     CUENTA: 2.1.1.2.05     FONDO:0100</t>
  </si>
  <si>
    <t>CAPITULO:  5168     SUBCAPTULO: 01     DAF:01     UE:001     PROGRAMA: 11     SUBPROGRAMA: 0     PROYECTO: 0     ACTIVIDAD:001     CUENTA: 2.1.1.2.01     FONDO:0100</t>
  </si>
  <si>
    <t>CAPITULO:  5168     SUBCAPTULO: 01     DAF:01     UE:001     PROGRAMA: 11     SUBPROGRAMA: 0     PROYECTO: 0     ACTIVIDAD:001     CUENTA: 2.1.2.2.05     FONDO:0100</t>
  </si>
  <si>
    <t xml:space="preserve">SECRETARIA </t>
  </si>
  <si>
    <t xml:space="preserve">ENCARGADO </t>
  </si>
  <si>
    <t xml:space="preserve">AUXILIAR ADMINISTRATIVO </t>
  </si>
  <si>
    <t>SUPERVISOR</t>
  </si>
  <si>
    <t xml:space="preserve">DIGITADOR </t>
  </si>
  <si>
    <t>ENCARGADO</t>
  </si>
  <si>
    <t>ENCARGADA</t>
  </si>
  <si>
    <t>EDITOR</t>
  </si>
  <si>
    <t xml:space="preserve">ENCARGADA  </t>
  </si>
  <si>
    <t>ENCARGADA DEL DEPARTAMENTO</t>
  </si>
  <si>
    <t>COORDINADORA</t>
  </si>
  <si>
    <t>ASESORA</t>
  </si>
  <si>
    <t>DIGITADORA</t>
  </si>
  <si>
    <t>AUXILIAR ADMINISTRATIVO</t>
  </si>
  <si>
    <t>COORDINADOR  DE PROYECTO</t>
  </si>
  <si>
    <t>ENCARGADA  ARCHIVO</t>
  </si>
  <si>
    <t xml:space="preserve">ENCARGADO DE MANTENIMIENTO </t>
  </si>
  <si>
    <t>ENCARGADO DIVISION</t>
  </si>
  <si>
    <t>COORDINADOR</t>
  </si>
  <si>
    <t>EVALUADOR</t>
  </si>
  <si>
    <t xml:space="preserve">COORDINADOR </t>
  </si>
  <si>
    <t>FRANCISCA CRUZ DE  LEON</t>
  </si>
  <si>
    <t>FEMENINO</t>
  </si>
  <si>
    <t>MASCULINO</t>
  </si>
  <si>
    <t>TEMPORAL CARGO DE CARRERA</t>
  </si>
  <si>
    <t>TRAMITE DE PENSION</t>
  </si>
  <si>
    <t>CONCEPTO PAGO SUELDO 000034 - CONTRATADOS TEMPOREROS CORRESPONDIENTE AL MES DICIEMBRE 2021</t>
  </si>
  <si>
    <t>MARINO PULINARIO PULINARIO</t>
  </si>
  <si>
    <t>1/6/20220</t>
  </si>
  <si>
    <t>TECNICO DE REFRIGERACION</t>
  </si>
  <si>
    <t>DIVISION DE COMPRAS</t>
  </si>
  <si>
    <t>ENCARGADO DE COMPRAS</t>
  </si>
  <si>
    <t>RADELUIS ISMAEL SANCHEZ DE LOS SANTOS</t>
  </si>
  <si>
    <t>SOPORTE TECNICO DE INFORMATICA</t>
  </si>
  <si>
    <t>CARMEN PATRICIA MORENO GONZALEZ</t>
  </si>
  <si>
    <t>ARQUITECTO</t>
  </si>
  <si>
    <t>CERGIO BERTULIO TERRERO BELLO</t>
  </si>
  <si>
    <t>ENCARGADO DE INVESTIGACION</t>
  </si>
  <si>
    <t>CONCEPTO PAGO SUELDO 150-18 - TEMPORAL A PERSONAL FIJO EN CARGOS DE CARRERA CORRESPONDIENTE AL MES DICIEMBRE 2021</t>
  </si>
  <si>
    <t>CONCEPTO PAGO SUELDO 000018 - CONTRATADO EN SEVICIOS CORRESPONDIENTE AL MES DICIEMBRE 2021</t>
  </si>
  <si>
    <t>CONCEPTO PAGO SUELDO 000005 - TRAMITE DE PENSION CORRESPONDIENTE AL MES DICIEMBRE 2021</t>
  </si>
  <si>
    <t>CONCEPTO PAGO SUELDO 000007 - PERSONAL DE VIGILANCIA CORRESPONDIENTE AL MES DICIEMBRE 2021</t>
  </si>
  <si>
    <t>CONCEPTO PAGO SUELDO 000035 - PROBATORIO EN CARGO DE CARRERA CORRESPONDIENTE AL MES DICIEMBRE 2021</t>
  </si>
  <si>
    <t>CONCEPTO PAGO SUELDO 000001 - FIJOS CORRESPONDIENTE AL MES DICIEMBRE 2021</t>
  </si>
  <si>
    <t>MIGUEL EMILIO SARANTE CASTILLO</t>
  </si>
  <si>
    <t>SUPERVISOR DE MANTENIMIENTO</t>
  </si>
  <si>
    <t>JENNY ESTEPHANY BAEZ PEGUERO</t>
  </si>
  <si>
    <t>MEDICO</t>
  </si>
  <si>
    <t>EUGENIO ARTURO CHECO BUENO</t>
  </si>
  <si>
    <t>LORENE NICOLE MANON BENUA</t>
  </si>
  <si>
    <t>MIGUEL ANGEL HICHE SANCHEZ</t>
  </si>
  <si>
    <t>CELESTE MICHEL DE JESUS CARELA</t>
  </si>
  <si>
    <t>ALEXANDRA RINCON CASTILLO</t>
  </si>
  <si>
    <t>JOHANNY ALEXANDER FRANCO CORONA</t>
  </si>
  <si>
    <t>AUXILIAR DE BIBLIOTECA</t>
  </si>
</sst>
</file>

<file path=xl/styles.xml><?xml version="1.0" encoding="utf-8"?>
<styleSheet xmlns="http://schemas.openxmlformats.org/spreadsheetml/2006/main">
  <numFmts count="4">
    <numFmt numFmtId="164" formatCode="########0"/>
    <numFmt numFmtId="165" formatCode="&quot;$&quot;#,##0.00"/>
    <numFmt numFmtId="166" formatCode="_-&quot;RD$&quot;* #,##0.00_-;\-&quot;RD$&quot;* #,##0.00_-;_-&quot;RD$&quot;* &quot;-&quot;??_-;_-@_-"/>
    <numFmt numFmtId="167" formatCode="###,###,##0.00"/>
  </numFmts>
  <fonts count="33"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Draft 12cpi"/>
    </font>
    <font>
      <b/>
      <sz val="10"/>
      <name val="Arial"/>
      <family val="2"/>
    </font>
    <font>
      <sz val="10"/>
      <name val="Draft 12cpi"/>
    </font>
    <font>
      <sz val="12"/>
      <name val="Draft 12cpi"/>
    </font>
    <font>
      <b/>
      <sz val="12"/>
      <name val="Draft 12cpi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Draft 12cpi"/>
    </font>
    <font>
      <sz val="9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16" fillId="0" borderId="0" applyNumberFormat="0" applyFill="0" applyBorder="0" applyAlignment="0" applyProtection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16" applyNumberFormat="0" applyAlignment="0" applyProtection="0"/>
    <xf numFmtId="0" fontId="24" fillId="10" borderId="17" applyNumberFormat="0" applyAlignment="0" applyProtection="0"/>
    <xf numFmtId="0" fontId="25" fillId="10" borderId="16" applyNumberFormat="0" applyAlignment="0" applyProtection="0"/>
    <xf numFmtId="0" fontId="26" fillId="0" borderId="18" applyNumberFormat="0" applyFill="0" applyAlignment="0" applyProtection="0"/>
    <xf numFmtId="0" fontId="27" fillId="11" borderId="19" applyNumberFormat="0" applyAlignment="0" applyProtection="0"/>
    <xf numFmtId="0" fontId="28" fillId="0" borderId="0" applyNumberFormat="0" applyFill="0" applyBorder="0" applyAlignment="0" applyProtection="0"/>
    <xf numFmtId="0" fontId="15" fillId="12" borderId="20" applyNumberFormat="0" applyFont="0" applyAlignment="0" applyProtection="0"/>
    <xf numFmtId="0" fontId="29" fillId="0" borderId="0" applyNumberFormat="0" applyFill="0" applyBorder="0" applyAlignment="0" applyProtection="0"/>
    <xf numFmtId="0" fontId="6" fillId="0" borderId="21" applyNumberFormat="0" applyFill="0" applyAlignment="0" applyProtection="0"/>
    <xf numFmtId="0" fontId="30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30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30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4" borderId="0" applyNumberFormat="0" applyBorder="0" applyAlignment="0" applyProtection="0"/>
    <xf numFmtId="0" fontId="30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30" fillId="29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5" fillId="32" borderId="0" applyNumberFormat="0" applyBorder="0" applyAlignment="0" applyProtection="0"/>
    <xf numFmtId="0" fontId="30" fillId="33" borderId="0" applyNumberFormat="0" applyBorder="0" applyAlignment="0" applyProtection="0"/>
    <xf numFmtId="0" fontId="15" fillId="34" borderId="0" applyNumberFormat="0" applyBorder="0" applyAlignment="0" applyProtection="0"/>
    <xf numFmtId="0" fontId="15" fillId="35" borderId="0" applyNumberFormat="0" applyBorder="0" applyAlignment="0" applyProtection="0"/>
    <xf numFmtId="0" fontId="15" fillId="36" borderId="0" applyNumberFormat="0" applyBorder="0" applyAlignment="0" applyProtection="0"/>
  </cellStyleXfs>
  <cellXfs count="227">
    <xf numFmtId="0" fontId="0" fillId="0" borderId="0" xfId="0"/>
    <xf numFmtId="0" fontId="1" fillId="0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1" fillId="0" borderId="0" xfId="0" applyFont="1" applyBorder="1"/>
    <xf numFmtId="0" fontId="1" fillId="0" borderId="0" xfId="0" applyFont="1"/>
    <xf numFmtId="4" fontId="0" fillId="0" borderId="0" xfId="0" applyNumberFormat="1"/>
    <xf numFmtId="0" fontId="4" fillId="3" borderId="4" xfId="0" applyFont="1" applyFill="1" applyBorder="1" applyAlignment="1">
      <alignment horizontal="center" wrapText="1"/>
    </xf>
    <xf numFmtId="0" fontId="2" fillId="0" borderId="0" xfId="0" applyFont="1" applyBorder="1"/>
    <xf numFmtId="0" fontId="2" fillId="0" borderId="0" xfId="0" applyFont="1"/>
    <xf numFmtId="4" fontId="1" fillId="0" borderId="0" xfId="0" applyNumberFormat="1" applyFont="1" applyFill="1" applyBorder="1" applyAlignment="1" applyProtection="1"/>
    <xf numFmtId="0" fontId="0" fillId="0" borderId="1" xfId="0" applyBorder="1"/>
    <xf numFmtId="0" fontId="5" fillId="0" borderId="1" xfId="0" applyFont="1" applyBorder="1" applyAlignment="1">
      <alignment horizontal="left"/>
    </xf>
    <xf numFmtId="4" fontId="0" fillId="0" borderId="1" xfId="0" applyNumberFormat="1" applyBorder="1"/>
    <xf numFmtId="4" fontId="5" fillId="2" borderId="1" xfId="0" applyNumberFormat="1" applyFont="1" applyFill="1" applyBorder="1" applyAlignment="1">
      <alignment horizontal="right"/>
    </xf>
    <xf numFmtId="0" fontId="5" fillId="0" borderId="1" xfId="0" applyFont="1" applyBorder="1"/>
    <xf numFmtId="14" fontId="0" fillId="2" borderId="1" xfId="0" applyNumberFormat="1" applyFill="1" applyBorder="1" applyAlignment="1">
      <alignment horizontal="right"/>
    </xf>
    <xf numFmtId="0" fontId="1" fillId="2" borderId="0" xfId="0" applyFont="1" applyFill="1"/>
    <xf numFmtId="0" fontId="3" fillId="0" borderId="0" xfId="0" applyFont="1"/>
    <xf numFmtId="0" fontId="5" fillId="2" borderId="1" xfId="0" applyFont="1" applyFill="1" applyBorder="1" applyAlignment="1">
      <alignment horizontal="left"/>
    </xf>
    <xf numFmtId="0" fontId="7" fillId="0" borderId="0" xfId="0" applyFont="1"/>
    <xf numFmtId="0" fontId="8" fillId="0" borderId="0" xfId="0" applyFont="1"/>
    <xf numFmtId="2" fontId="7" fillId="0" borderId="0" xfId="0" applyNumberFormat="1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3" borderId="4" xfId="0" applyFont="1" applyFill="1" applyBorder="1" applyAlignment="1">
      <alignment horizontal="left"/>
    </xf>
    <xf numFmtId="0" fontId="1" fillId="3" borderId="8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/>
    <xf numFmtId="4" fontId="1" fillId="0" borderId="0" xfId="0" applyNumberFormat="1" applyFont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0" borderId="1" xfId="0" applyFont="1" applyBorder="1"/>
    <xf numFmtId="167" fontId="1" fillId="5" borderId="1" xfId="0" applyNumberFormat="1" applyFont="1" applyFill="1" applyBorder="1"/>
    <xf numFmtId="0" fontId="1" fillId="2" borderId="0" xfId="0" applyFont="1" applyFill="1" applyAlignment="1">
      <alignment horizontal="left"/>
    </xf>
    <xf numFmtId="166" fontId="1" fillId="2" borderId="0" xfId="0" applyNumberFormat="1" applyFont="1" applyFill="1"/>
    <xf numFmtId="167" fontId="1" fillId="2" borderId="0" xfId="0" applyNumberFormat="1" applyFont="1" applyFill="1"/>
    <xf numFmtId="0" fontId="9" fillId="0" borderId="0" xfId="0" applyFont="1"/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3" borderId="3" xfId="0" applyFont="1" applyFill="1" applyBorder="1"/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164" fontId="5" fillId="2" borderId="1" xfId="0" applyNumberFormat="1" applyFont="1" applyFill="1" applyBorder="1" applyAlignment="1">
      <alignment horizontal="left"/>
    </xf>
    <xf numFmtId="4" fontId="7" fillId="2" borderId="0" xfId="0" applyNumberFormat="1" applyFont="1" applyFill="1"/>
    <xf numFmtId="0" fontId="7" fillId="2" borderId="0" xfId="0" applyFont="1" applyFill="1"/>
    <xf numFmtId="0" fontId="0" fillId="2" borderId="1" xfId="0" applyFill="1" applyBorder="1"/>
    <xf numFmtId="4" fontId="0" fillId="2" borderId="1" xfId="0" applyNumberFormat="1" applyFill="1" applyBorder="1"/>
    <xf numFmtId="4" fontId="5" fillId="0" borderId="1" xfId="0" applyNumberFormat="1" applyFont="1" applyBorder="1"/>
    <xf numFmtId="4" fontId="5" fillId="2" borderId="1" xfId="0" applyNumberFormat="1" applyFont="1" applyFill="1" applyBorder="1"/>
    <xf numFmtId="4" fontId="7" fillId="0" borderId="0" xfId="0" applyNumberFormat="1" applyFont="1"/>
    <xf numFmtId="164" fontId="5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left"/>
    </xf>
    <xf numFmtId="4" fontId="0" fillId="2" borderId="0" xfId="0" applyNumberFormat="1" applyFill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0" fillId="4" borderId="1" xfId="0" applyFill="1" applyBorder="1"/>
    <xf numFmtId="0" fontId="1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wrapText="1"/>
    </xf>
    <xf numFmtId="0" fontId="1" fillId="3" borderId="8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5" fontId="1" fillId="5" borderId="1" xfId="0" applyNumberFormat="1" applyFont="1" applyFill="1" applyBorder="1"/>
    <xf numFmtId="0" fontId="0" fillId="0" borderId="0" xfId="0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/>
    <xf numFmtId="4" fontId="0" fillId="0" borderId="0" xfId="0" applyNumberFormat="1"/>
    <xf numFmtId="0" fontId="3" fillId="3" borderId="2" xfId="0" applyFont="1" applyFill="1" applyBorder="1" applyAlignment="1">
      <alignment horizontal="center" wrapText="1"/>
    </xf>
    <xf numFmtId="164" fontId="3" fillId="4" borderId="1" xfId="0" applyNumberFormat="1" applyFont="1" applyFill="1" applyBorder="1" applyAlignment="1">
      <alignment horizontal="left"/>
    </xf>
    <xf numFmtId="0" fontId="6" fillId="4" borderId="1" xfId="0" applyFont="1" applyFill="1" applyBorder="1"/>
    <xf numFmtId="0" fontId="3" fillId="4" borderId="1" xfId="0" applyFont="1" applyFill="1" applyBorder="1" applyAlignment="1">
      <alignment horizontal="left"/>
    </xf>
    <xf numFmtId="165" fontId="6" fillId="4" borderId="1" xfId="0" applyNumberFormat="1" applyFont="1" applyFill="1" applyBorder="1"/>
    <xf numFmtId="0" fontId="3" fillId="3" borderId="2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0" fillId="0" borderId="1" xfId="0" applyBorder="1"/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0" fillId="3" borderId="1" xfId="0" applyFill="1" applyBorder="1"/>
    <xf numFmtId="0" fontId="4" fillId="3" borderId="4" xfId="0" applyFont="1" applyFill="1" applyBorder="1" applyAlignment="1">
      <alignment horizontal="center" vertical="center" wrapText="1"/>
    </xf>
    <xf numFmtId="0" fontId="0" fillId="0" borderId="1" xfId="0" applyFont="1" applyBorder="1"/>
    <xf numFmtId="4" fontId="0" fillId="0" borderId="1" xfId="0" applyNumberFormat="1" applyFont="1" applyBorder="1"/>
    <xf numFmtId="0" fontId="0" fillId="0" borderId="0" xfId="0" applyFont="1"/>
    <xf numFmtId="4" fontId="0" fillId="0" borderId="0" xfId="0" applyNumberFormat="1" applyFont="1"/>
    <xf numFmtId="14" fontId="0" fillId="2" borderId="1" xfId="0" applyNumberFormat="1" applyFont="1" applyFill="1" applyBorder="1" applyAlignment="1">
      <alignment horizontal="right"/>
    </xf>
    <xf numFmtId="0" fontId="3" fillId="3" borderId="2" xfId="0" applyNumberFormat="1" applyFont="1" applyFill="1" applyBorder="1" applyAlignment="1" applyProtection="1">
      <alignment horizontal="center"/>
    </xf>
    <xf numFmtId="0" fontId="3" fillId="3" borderId="3" xfId="0" applyNumberFormat="1" applyFont="1" applyFill="1" applyBorder="1" applyAlignment="1" applyProtection="1">
      <alignment horizontal="center"/>
    </xf>
    <xf numFmtId="0" fontId="3" fillId="3" borderId="3" xfId="0" applyNumberFormat="1" applyFont="1" applyFill="1" applyBorder="1" applyAlignment="1" applyProtection="1"/>
    <xf numFmtId="0" fontId="3" fillId="3" borderId="4" xfId="0" applyNumberFormat="1" applyFont="1" applyFill="1" applyBorder="1" applyAlignment="1" applyProtection="1">
      <alignment horizontal="left"/>
    </xf>
    <xf numFmtId="0" fontId="3" fillId="3" borderId="8" xfId="0" applyNumberFormat="1" applyFont="1" applyFill="1" applyBorder="1" applyAlignment="1" applyProtection="1">
      <alignment horizontal="left"/>
    </xf>
    <xf numFmtId="0" fontId="3" fillId="3" borderId="3" xfId="0" applyNumberFormat="1" applyFont="1" applyFill="1" applyBorder="1" applyAlignment="1" applyProtection="1">
      <alignment horizontal="left"/>
    </xf>
    <xf numFmtId="0" fontId="3" fillId="3" borderId="4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left"/>
    </xf>
    <xf numFmtId="0" fontId="3" fillId="3" borderId="5" xfId="0" applyNumberFormat="1" applyFont="1" applyFill="1" applyBorder="1" applyAlignment="1" applyProtection="1">
      <alignment horizontal="left"/>
    </xf>
    <xf numFmtId="0" fontId="6" fillId="3" borderId="4" xfId="0" applyFont="1" applyFill="1" applyBorder="1" applyAlignment="1">
      <alignment horizontal="center" wrapText="1"/>
    </xf>
    <xf numFmtId="164" fontId="5" fillId="3" borderId="1" xfId="0" applyNumberFormat="1" applyFont="1" applyFill="1" applyBorder="1"/>
    <xf numFmtId="0" fontId="3" fillId="2" borderId="0" xfId="0" applyFont="1" applyFill="1"/>
    <xf numFmtId="0" fontId="3" fillId="0" borderId="1" xfId="0" applyNumberFormat="1" applyFont="1" applyFill="1" applyBorder="1" applyAlignment="1" applyProtection="1"/>
    <xf numFmtId="0" fontId="3" fillId="4" borderId="1" xfId="0" applyNumberFormat="1" applyFont="1" applyFill="1" applyBorder="1" applyAlignment="1" applyProtection="1"/>
    <xf numFmtId="165" fontId="3" fillId="4" borderId="1" xfId="0" applyNumberFormat="1" applyFont="1" applyFill="1" applyBorder="1" applyAlignment="1" applyProtection="1"/>
    <xf numFmtId="0" fontId="3" fillId="3" borderId="24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wrapText="1"/>
    </xf>
    <xf numFmtId="0" fontId="3" fillId="3" borderId="23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3" xfId="0" applyFont="1" applyFill="1" applyBorder="1" applyAlignment="1">
      <alignment horizontal="left" wrapText="1"/>
    </xf>
    <xf numFmtId="0" fontId="3" fillId="3" borderId="2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wrapText="1"/>
    </xf>
    <xf numFmtId="164" fontId="5" fillId="3" borderId="1" xfId="0" applyNumberFormat="1" applyFont="1" applyFill="1" applyBorder="1" applyAlignment="1">
      <alignment horizontal="left"/>
    </xf>
    <xf numFmtId="4" fontId="5" fillId="0" borderId="1" xfId="0" applyNumberFormat="1" applyFont="1" applyBorder="1" applyAlignment="1">
      <alignment horizontal="right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/>
    <xf numFmtId="0" fontId="31" fillId="0" borderId="0" xfId="0" applyFont="1"/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vertical="center" wrapText="1"/>
    </xf>
    <xf numFmtId="0" fontId="0" fillId="3" borderId="1" xfId="0" applyFont="1" applyFill="1" applyBorder="1"/>
    <xf numFmtId="0" fontId="0" fillId="4" borderId="1" xfId="0" applyFont="1" applyFill="1" applyBorder="1"/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left"/>
    </xf>
    <xf numFmtId="164" fontId="5" fillId="4" borderId="1" xfId="0" applyNumberFormat="1" applyFont="1" applyFill="1" applyBorder="1" applyAlignment="1">
      <alignment horizontal="left"/>
    </xf>
    <xf numFmtId="0" fontId="32" fillId="2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/>
    </xf>
    <xf numFmtId="0" fontId="6" fillId="3" borderId="3" xfId="0" applyFont="1" applyFill="1" applyBorder="1"/>
    <xf numFmtId="0" fontId="11" fillId="3" borderId="3" xfId="0" applyFont="1" applyFill="1" applyBorder="1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wrapText="1"/>
    </xf>
    <xf numFmtId="0" fontId="32" fillId="2" borderId="1" xfId="0" applyFont="1" applyFill="1" applyBorder="1" applyAlignment="1">
      <alignment horizontal="center" wrapText="1"/>
    </xf>
    <xf numFmtId="0" fontId="0" fillId="0" borderId="1" xfId="0" applyBorder="1"/>
    <xf numFmtId="0" fontId="0" fillId="3" borderId="1" xfId="0" applyFill="1" applyBorder="1"/>
    <xf numFmtId="0" fontId="0" fillId="0" borderId="1" xfId="0" applyBorder="1"/>
    <xf numFmtId="164" fontId="5" fillId="2" borderId="1" xfId="0" applyNumberFormat="1" applyFont="1" applyFill="1" applyBorder="1"/>
    <xf numFmtId="0" fontId="0" fillId="2" borderId="1" xfId="0" applyFont="1" applyFill="1" applyBorder="1"/>
    <xf numFmtId="4" fontId="0" fillId="2" borderId="1" xfId="0" applyNumberFormat="1" applyFont="1" applyFill="1" applyBorder="1"/>
    <xf numFmtId="14" fontId="0" fillId="2" borderId="1" xfId="0" applyNumberFormat="1" applyFont="1" applyFill="1" applyBorder="1"/>
    <xf numFmtId="14" fontId="5" fillId="2" borderId="1" xfId="0" applyNumberFormat="1" applyFont="1" applyFill="1" applyBorder="1"/>
    <xf numFmtId="0" fontId="0" fillId="2" borderId="0" xfId="0" applyFont="1" applyFill="1"/>
    <xf numFmtId="4" fontId="0" fillId="2" borderId="0" xfId="0" applyNumberFormat="1" applyFont="1" applyFill="1"/>
    <xf numFmtId="0" fontId="3" fillId="2" borderId="0" xfId="0" applyNumberFormat="1" applyFont="1" applyFill="1" applyBorder="1" applyAlignment="1" applyProtection="1"/>
    <xf numFmtId="0" fontId="3" fillId="2" borderId="1" xfId="0" applyFont="1" applyFill="1" applyBorder="1"/>
    <xf numFmtId="0" fontId="5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0" fillId="3" borderId="1" xfId="0" applyFill="1" applyBorder="1"/>
    <xf numFmtId="4" fontId="0" fillId="2" borderId="0" xfId="0" applyNumberFormat="1" applyFill="1"/>
    <xf numFmtId="0" fontId="0" fillId="2" borderId="0" xfId="0" applyFill="1"/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3" borderId="1" xfId="0" applyNumberFormat="1" applyFont="1" applyFill="1" applyBorder="1" applyAlignment="1" applyProtection="1">
      <alignment horizontal="center"/>
    </xf>
    <xf numFmtId="0" fontId="3" fillId="3" borderId="9" xfId="0" applyNumberFormat="1" applyFont="1" applyFill="1" applyBorder="1" applyAlignment="1" applyProtection="1">
      <alignment horizontal="center"/>
    </xf>
    <xf numFmtId="0" fontId="3" fillId="3" borderId="5" xfId="0" applyNumberFormat="1" applyFont="1" applyFill="1" applyBorder="1" applyAlignment="1" applyProtection="1">
      <alignment horizontal="center"/>
    </xf>
    <xf numFmtId="0" fontId="3" fillId="3" borderId="2" xfId="0" applyNumberFormat="1" applyFont="1" applyFill="1" applyBorder="1" applyAlignment="1" applyProtection="1">
      <alignment horizontal="center" wrapText="1"/>
    </xf>
    <xf numFmtId="0" fontId="3" fillId="3" borderId="3" xfId="0" applyNumberFormat="1" applyFont="1" applyFill="1" applyBorder="1" applyAlignment="1" applyProtection="1">
      <alignment horizontal="center" wrapText="1"/>
    </xf>
    <xf numFmtId="0" fontId="3" fillId="3" borderId="4" xfId="0" applyNumberFormat="1" applyFont="1" applyFill="1" applyBorder="1" applyAlignment="1" applyProtection="1">
      <alignment horizontal="center" wrapText="1"/>
    </xf>
    <xf numFmtId="0" fontId="3" fillId="3" borderId="7" xfId="0" applyNumberFormat="1" applyFont="1" applyFill="1" applyBorder="1" applyAlignment="1" applyProtection="1">
      <alignment horizontal="center" wrapText="1"/>
    </xf>
    <xf numFmtId="0" fontId="3" fillId="3" borderId="2" xfId="0" applyNumberFormat="1" applyFont="1" applyFill="1" applyBorder="1" applyAlignment="1" applyProtection="1">
      <alignment horizontal="center"/>
    </xf>
    <xf numFmtId="0" fontId="3" fillId="3" borderId="6" xfId="0" applyNumberFormat="1" applyFont="1" applyFill="1" applyBorder="1" applyAlignment="1" applyProtection="1">
      <alignment horizontal="center"/>
    </xf>
    <xf numFmtId="0" fontId="3" fillId="3" borderId="10" xfId="0" applyNumberFormat="1" applyFont="1" applyFill="1" applyBorder="1" applyAlignment="1" applyProtection="1">
      <alignment horizontal="center"/>
    </xf>
    <xf numFmtId="0" fontId="3" fillId="3" borderId="0" xfId="0" applyNumberFormat="1" applyFont="1" applyFill="1" applyBorder="1" applyAlignment="1" applyProtection="1">
      <alignment horizontal="center"/>
    </xf>
    <xf numFmtId="0" fontId="3" fillId="3" borderId="12" xfId="0" applyNumberFormat="1" applyFont="1" applyFill="1" applyBorder="1" applyAlignment="1" applyProtection="1">
      <alignment horizontal="center"/>
    </xf>
    <xf numFmtId="0" fontId="3" fillId="3" borderId="10" xfId="0" applyNumberFormat="1" applyFont="1" applyFill="1" applyBorder="1" applyAlignment="1" applyProtection="1">
      <alignment horizontal="center" wrapText="1"/>
    </xf>
    <xf numFmtId="0" fontId="3" fillId="3" borderId="5" xfId="0" applyNumberFormat="1" applyFont="1" applyFill="1" applyBorder="1" applyAlignment="1" applyProtection="1">
      <alignment horizontal="center" wrapText="1"/>
    </xf>
    <xf numFmtId="0" fontId="3" fillId="3" borderId="9" xfId="0" applyNumberFormat="1" applyFont="1" applyFill="1" applyBorder="1" applyAlignment="1" applyProtection="1">
      <alignment horizontal="center" wrapText="1"/>
    </xf>
    <xf numFmtId="0" fontId="3" fillId="3" borderId="7" xfId="0" applyNumberFormat="1" applyFont="1" applyFill="1" applyBorder="1" applyAlignment="1" applyProtection="1">
      <alignment horizontal="center"/>
    </xf>
    <xf numFmtId="0" fontId="3" fillId="3" borderId="8" xfId="0" applyNumberFormat="1" applyFont="1" applyFill="1" applyBorder="1" applyAlignment="1" applyProtection="1">
      <alignment horizontal="center"/>
    </xf>
    <xf numFmtId="0" fontId="3" fillId="3" borderId="11" xfId="0" applyNumberFormat="1" applyFont="1" applyFill="1" applyBorder="1" applyAlignment="1" applyProtection="1">
      <alignment horizontal="center" wrapText="1"/>
    </xf>
    <xf numFmtId="0" fontId="3" fillId="3" borderId="11" xfId="0" applyFont="1" applyFill="1" applyBorder="1" applyAlignment="1">
      <alignment horizontal="center" wrapText="1"/>
    </xf>
    <xf numFmtId="0" fontId="3" fillId="3" borderId="9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22" xfId="0" applyFont="1" applyFill="1" applyBorder="1" applyAlignment="1">
      <alignment horizontal="center" wrapText="1"/>
    </xf>
    <xf numFmtId="0" fontId="1" fillId="3" borderId="7" xfId="0" applyFont="1" applyFill="1" applyBorder="1" applyAlignment="1">
      <alignment horizontal="center" wrapText="1"/>
    </xf>
    <xf numFmtId="0" fontId="1" fillId="3" borderId="4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wrapText="1"/>
    </xf>
    <xf numFmtId="0" fontId="1" fillId="3" borderId="10" xfId="0" applyFont="1" applyFill="1" applyBorder="1" applyAlignment="1">
      <alignment horizontal="center" wrapText="1"/>
    </xf>
    <xf numFmtId="0" fontId="0" fillId="0" borderId="9" xfId="0" applyBorder="1"/>
    <xf numFmtId="0" fontId="0" fillId="0" borderId="24" xfId="0" applyBorder="1"/>
    <xf numFmtId="0" fontId="0" fillId="0" borderId="1" xfId="0" applyBorder="1"/>
    <xf numFmtId="0" fontId="0" fillId="0" borderId="2" xfId="0" applyBorder="1"/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3" borderId="2" xfId="0" applyFill="1" applyBorder="1"/>
    <xf numFmtId="0" fontId="0" fillId="3" borderId="9" xfId="0" applyFill="1" applyBorder="1"/>
    <xf numFmtId="0" fontId="3" fillId="3" borderId="4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3" borderId="12" xfId="0" applyFont="1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114299</xdr:colOff>
      <xdr:row>1</xdr:row>
      <xdr:rowOff>19051</xdr:rowOff>
    </xdr:from>
    <xdr:to>
      <xdr:col>7</xdr:col>
      <xdr:colOff>69394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xmlns="" id="{36F063A5-26FA-48D4-AAC4-041B627F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553199" y="171451"/>
          <a:ext cx="255542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48</xdr:row>
      <xdr:rowOff>28575</xdr:rowOff>
    </xdr:from>
    <xdr:to>
      <xdr:col>8</xdr:col>
      <xdr:colOff>122483</xdr:colOff>
      <xdr:row>65</xdr:row>
      <xdr:rowOff>94869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CFDA7959-6AF1-4823-9F6E-9FDA5669B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9075" y="9401175"/>
          <a:ext cx="10733333" cy="30476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76198</xdr:colOff>
      <xdr:row>0</xdr:row>
      <xdr:rowOff>66676</xdr:rowOff>
    </xdr:from>
    <xdr:to>
      <xdr:col>9</xdr:col>
      <xdr:colOff>114299</xdr:colOff>
      <xdr:row>7</xdr:row>
      <xdr:rowOff>38100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xmlns="" id="{CA4603D9-B75B-4758-A963-E69B706987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33998" y="66676"/>
          <a:ext cx="23241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19</xdr:row>
      <xdr:rowOff>0</xdr:rowOff>
    </xdr:from>
    <xdr:to>
      <xdr:col>13</xdr:col>
      <xdr:colOff>151058</xdr:colOff>
      <xdr:row>35</xdr:row>
      <xdr:rowOff>85344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xmlns="" id="{8966F908-153F-4956-A83E-FD3DB3398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4200525"/>
          <a:ext cx="10733333" cy="30476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1466849</xdr:colOff>
      <xdr:row>1</xdr:row>
      <xdr:rowOff>28576</xdr:rowOff>
    </xdr:from>
    <xdr:to>
      <xdr:col>6</xdr:col>
      <xdr:colOff>564694</xdr:colOff>
      <xdr:row>7</xdr:row>
      <xdr:rowOff>47625</xdr:rowOff>
    </xdr:to>
    <xdr:pic>
      <xdr:nvPicPr>
        <xdr:cNvPr id="4" name="Picture 1" descr="log">
          <a:extLst>
            <a:ext uri="{FF2B5EF4-FFF2-40B4-BE49-F238E27FC236}">
              <a16:creationId xmlns:a16="http://schemas.microsoft.com/office/drawing/2014/main" xmlns="" id="{4CBFC7C9-4670-4526-94C3-3B14BC2A6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67424" y="180976"/>
          <a:ext cx="1907720" cy="9334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171450</xdr:colOff>
      <xdr:row>16</xdr:row>
      <xdr:rowOff>152401</xdr:rowOff>
    </xdr:from>
    <xdr:to>
      <xdr:col>10</xdr:col>
      <xdr:colOff>103433</xdr:colOff>
      <xdr:row>31</xdr:row>
      <xdr:rowOff>66676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B2C3E1C0-5978-4E8E-A2C1-247785630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1450" y="3524251"/>
          <a:ext cx="10733333" cy="23431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76198</xdr:colOff>
      <xdr:row>0</xdr:row>
      <xdr:rowOff>66676</xdr:rowOff>
    </xdr:from>
    <xdr:to>
      <xdr:col>9</xdr:col>
      <xdr:colOff>114299</xdr:colOff>
      <xdr:row>7</xdr:row>
      <xdr:rowOff>38100</xdr:rowOff>
    </xdr:to>
    <xdr:pic>
      <xdr:nvPicPr>
        <xdr:cNvPr id="3" name="Picture 1" descr="log">
          <a:extLst>
            <a:ext uri="{FF2B5EF4-FFF2-40B4-BE49-F238E27FC236}">
              <a16:creationId xmlns:a16="http://schemas.microsoft.com/office/drawing/2014/main" xmlns="" id="{E2F61B97-69D4-4483-95E3-F2A546D1D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81698" y="66676"/>
          <a:ext cx="222885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342900</xdr:colOff>
      <xdr:row>18</xdr:row>
      <xdr:rowOff>133350</xdr:rowOff>
    </xdr:from>
    <xdr:to>
      <xdr:col>12</xdr:col>
      <xdr:colOff>246308</xdr:colOff>
      <xdr:row>35</xdr:row>
      <xdr:rowOff>19050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98B07D43-B57C-4ED0-AB4D-28CA471679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2900" y="3990975"/>
          <a:ext cx="10733333" cy="2638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1914524</xdr:colOff>
      <xdr:row>0</xdr:row>
      <xdr:rowOff>9526</xdr:rowOff>
    </xdr:from>
    <xdr:to>
      <xdr:col>6</xdr:col>
      <xdr:colOff>876300</xdr:colOff>
      <xdr:row>6</xdr:row>
      <xdr:rowOff>133350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xmlns="" id="{739CB7B3-F65E-4755-BB5D-13F9C9F62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419974" y="9526"/>
          <a:ext cx="2857501" cy="10382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277</xdr:row>
      <xdr:rowOff>0</xdr:rowOff>
    </xdr:from>
    <xdr:to>
      <xdr:col>7</xdr:col>
      <xdr:colOff>255833</xdr:colOff>
      <xdr:row>290</xdr:row>
      <xdr:rowOff>133350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387724E9-AE91-4C18-BF98-54C797B97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5275" y="52006500"/>
          <a:ext cx="10733333" cy="2581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685799</xdr:colOff>
      <xdr:row>0</xdr:row>
      <xdr:rowOff>0</xdr:rowOff>
    </xdr:from>
    <xdr:to>
      <xdr:col>5</xdr:col>
      <xdr:colOff>107494</xdr:colOff>
      <xdr:row>6</xdr:row>
      <xdr:rowOff>47625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xmlns="" id="{3ACA8E8B-AE95-46FD-B348-2013FDC31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62549" y="142876"/>
          <a:ext cx="2441120" cy="9715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36</xdr:row>
      <xdr:rowOff>1</xdr:rowOff>
    </xdr:from>
    <xdr:to>
      <xdr:col>9</xdr:col>
      <xdr:colOff>474908</xdr:colOff>
      <xdr:row>50</xdr:row>
      <xdr:rowOff>133351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A5FC8804-9D87-43E6-979C-7FF91574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62000" y="7153276"/>
          <a:ext cx="10733333" cy="280035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304799</xdr:colOff>
      <xdr:row>1</xdr:row>
      <xdr:rowOff>38099</xdr:rowOff>
    </xdr:from>
    <xdr:to>
      <xdr:col>7</xdr:col>
      <xdr:colOff>307519</xdr:colOff>
      <xdr:row>6</xdr:row>
      <xdr:rowOff>133350</xdr:rowOff>
    </xdr:to>
    <xdr:pic>
      <xdr:nvPicPr>
        <xdr:cNvPr id="4" name="Picture 1" descr="log">
          <a:extLst>
            <a:ext uri="{FF2B5EF4-FFF2-40B4-BE49-F238E27FC236}">
              <a16:creationId xmlns:a16="http://schemas.microsoft.com/office/drawing/2014/main" xmlns="" id="{B8F79C24-4357-4CF2-9DE6-EF35225C5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95849" y="190499"/>
          <a:ext cx="2736395" cy="8572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18</xdr:row>
      <xdr:rowOff>1</xdr:rowOff>
    </xdr:from>
    <xdr:to>
      <xdr:col>12</xdr:col>
      <xdr:colOff>46283</xdr:colOff>
      <xdr:row>32</xdr:row>
      <xdr:rowOff>114301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DF6A2A9-15B9-4F67-BDEC-9E8A1AC02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3200401"/>
          <a:ext cx="10733333" cy="2381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1"/>
  <sheetViews>
    <sheetView zoomScale="70" zoomScaleNormal="70" workbookViewId="0">
      <selection sqref="A1:T67"/>
    </sheetView>
  </sheetViews>
  <sheetFormatPr baseColWidth="10" defaultColWidth="11.42578125" defaultRowHeight="12.75"/>
  <cols>
    <col min="1" max="1" width="3" style="1" customWidth="1"/>
    <col min="2" max="2" width="39.85546875" style="1" customWidth="1"/>
    <col min="3" max="3" width="33.5703125" style="1" customWidth="1"/>
    <col min="4" max="4" width="31.140625" style="1" customWidth="1"/>
    <col min="5" max="5" width="15.28515625" style="1" customWidth="1"/>
    <col min="6" max="6" width="11.140625" style="1" customWidth="1"/>
    <col min="7" max="7" width="14" style="1" customWidth="1"/>
    <col min="8" max="8" width="14.42578125" style="1" customWidth="1"/>
    <col min="9" max="9" width="10.85546875" style="1" bestFit="1" customWidth="1"/>
    <col min="10" max="10" width="10.5703125" style="1" bestFit="1" customWidth="1"/>
    <col min="11" max="11" width="9.5703125" style="1" customWidth="1"/>
    <col min="12" max="12" width="13.5703125" style="1" customWidth="1"/>
    <col min="13" max="13" width="10.85546875" style="1" customWidth="1"/>
    <col min="14" max="14" width="10.140625" style="1" bestFit="1" customWidth="1"/>
    <col min="15" max="15" width="15.140625" style="1" bestFit="1" customWidth="1"/>
    <col min="16" max="16" width="13" style="1" customWidth="1"/>
    <col min="17" max="17" width="21.85546875" style="1" bestFit="1" customWidth="1"/>
    <col min="18" max="18" width="10.7109375" style="1" customWidth="1"/>
    <col min="19" max="19" width="10.7109375" style="2" customWidth="1"/>
    <col min="20" max="16384" width="11.42578125" style="1"/>
  </cols>
  <sheetData>
    <row r="1" spans="1:21" s="20" customFormat="1" ht="12" customHeight="1">
      <c r="A1" s="41" t="s">
        <v>90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2"/>
      <c r="O1" s="42"/>
      <c r="P1" s="42"/>
      <c r="Q1" s="42"/>
    </row>
    <row r="2" spans="1:21" s="20" customFormat="1" ht="12" customHeigh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  <c r="N2" s="42"/>
      <c r="O2" s="42"/>
      <c r="P2" s="42"/>
      <c r="Q2" s="42"/>
    </row>
    <row r="3" spans="1:21" s="20" customFormat="1" ht="12" customHeight="1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42"/>
      <c r="O3" s="42"/>
      <c r="P3" s="42"/>
      <c r="Q3" s="42"/>
    </row>
    <row r="4" spans="1:21" s="20" customFormat="1" ht="12" customHeight="1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  <c r="N4" s="42"/>
      <c r="O4" s="42"/>
      <c r="P4" s="42"/>
      <c r="Q4" s="42"/>
    </row>
    <row r="5" spans="1:21" s="20" customFormat="1" ht="12" customHeight="1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N5" s="42"/>
      <c r="O5" s="42"/>
      <c r="P5" s="42"/>
      <c r="Q5" s="42"/>
    </row>
    <row r="6" spans="1:21" s="20" customFormat="1" ht="12" customHeight="1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  <c r="N6" s="42"/>
      <c r="O6" s="42"/>
      <c r="P6" s="42"/>
      <c r="Q6" s="42"/>
    </row>
    <row r="7" spans="1:21" s="20" customFormat="1" ht="12" customHeight="1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3"/>
      <c r="N7" s="42"/>
      <c r="O7" s="42"/>
      <c r="P7" s="42"/>
      <c r="Q7" s="42"/>
    </row>
    <row r="8" spans="1:21" s="71" customFormat="1" ht="19.5" customHeight="1">
      <c r="A8" s="157" t="s">
        <v>397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</row>
    <row r="9" spans="1:21" s="71" customFormat="1" ht="15" customHeight="1">
      <c r="A9" s="158" t="s">
        <v>466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</row>
    <row r="10" spans="1:21" s="61" customFormat="1" ht="18.75" customHeight="1">
      <c r="A10" s="159" t="s">
        <v>434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</row>
    <row r="11" spans="1:21" s="3" customFormat="1" ht="15" customHeight="1">
      <c r="A11" s="160" t="s">
        <v>0</v>
      </c>
      <c r="B11" s="168" t="s">
        <v>1</v>
      </c>
      <c r="C11" s="161" t="s">
        <v>2</v>
      </c>
      <c r="D11" s="162" t="s">
        <v>3</v>
      </c>
      <c r="E11" s="92"/>
      <c r="F11" s="92"/>
      <c r="G11" s="163" t="s">
        <v>4</v>
      </c>
      <c r="H11" s="163" t="s">
        <v>5</v>
      </c>
      <c r="I11" s="167" t="s">
        <v>6</v>
      </c>
      <c r="J11" s="167"/>
      <c r="K11" s="160"/>
      <c r="L11" s="167"/>
      <c r="M11" s="168"/>
      <c r="N11" s="92"/>
      <c r="O11" s="169" t="s">
        <v>22</v>
      </c>
      <c r="P11" s="163" t="s">
        <v>13</v>
      </c>
      <c r="Q11" s="163" t="s">
        <v>7</v>
      </c>
      <c r="R11" s="92"/>
      <c r="S11" s="92"/>
    </row>
    <row r="12" spans="1:21" s="3" customFormat="1" ht="39" customHeight="1">
      <c r="A12" s="160"/>
      <c r="B12" s="175"/>
      <c r="C12" s="161"/>
      <c r="D12" s="162"/>
      <c r="E12" s="93"/>
      <c r="F12" s="93"/>
      <c r="G12" s="164"/>
      <c r="H12" s="166"/>
      <c r="I12" s="173" t="s">
        <v>8</v>
      </c>
      <c r="J12" s="174"/>
      <c r="K12" s="172" t="s">
        <v>9</v>
      </c>
      <c r="L12" s="173" t="s">
        <v>10</v>
      </c>
      <c r="M12" s="177"/>
      <c r="N12" s="94"/>
      <c r="O12" s="170"/>
      <c r="P12" s="164"/>
      <c r="Q12" s="164"/>
      <c r="R12" s="93"/>
      <c r="S12" s="93"/>
    </row>
    <row r="13" spans="1:21" s="3" customFormat="1" ht="15.75" customHeight="1">
      <c r="A13" s="160"/>
      <c r="B13" s="175"/>
      <c r="C13" s="161"/>
      <c r="D13" s="162"/>
      <c r="E13" s="93"/>
      <c r="F13" s="93"/>
      <c r="G13" s="164"/>
      <c r="H13" s="164"/>
      <c r="I13" s="95" t="s">
        <v>11</v>
      </c>
      <c r="J13" s="95" t="s">
        <v>12</v>
      </c>
      <c r="K13" s="164"/>
      <c r="L13" s="95" t="s">
        <v>11</v>
      </c>
      <c r="M13" s="96" t="s">
        <v>12</v>
      </c>
      <c r="N13" s="97"/>
      <c r="O13" s="170"/>
      <c r="P13" s="164"/>
      <c r="Q13" s="164"/>
      <c r="R13" s="93" t="s">
        <v>19</v>
      </c>
      <c r="S13" s="93" t="s">
        <v>20</v>
      </c>
    </row>
    <row r="14" spans="1:21" s="3" customFormat="1" ht="15" customHeight="1">
      <c r="A14" s="160"/>
      <c r="B14" s="176"/>
      <c r="C14" s="161"/>
      <c r="D14" s="162"/>
      <c r="E14" s="98" t="s">
        <v>23</v>
      </c>
      <c r="F14" s="98" t="s">
        <v>400</v>
      </c>
      <c r="G14" s="165"/>
      <c r="H14" s="165"/>
      <c r="I14" s="99" t="s">
        <v>14</v>
      </c>
      <c r="J14" s="99" t="s">
        <v>15</v>
      </c>
      <c r="K14" s="165"/>
      <c r="L14" s="99" t="s">
        <v>16</v>
      </c>
      <c r="M14" s="100" t="s">
        <v>17</v>
      </c>
      <c r="N14" s="101" t="s">
        <v>21</v>
      </c>
      <c r="O14" s="171"/>
      <c r="P14" s="165"/>
      <c r="Q14" s="165"/>
      <c r="R14" s="98"/>
      <c r="S14" s="98"/>
    </row>
    <row r="15" spans="1:21" s="150" customFormat="1" ht="23.25" customHeight="1">
      <c r="A15" s="143">
        <v>1</v>
      </c>
      <c r="B15" s="144" t="s">
        <v>54</v>
      </c>
      <c r="C15" s="19" t="s">
        <v>53</v>
      </c>
      <c r="D15" s="144" t="s">
        <v>52</v>
      </c>
      <c r="E15" s="19" t="s">
        <v>29</v>
      </c>
      <c r="F15" s="133" t="s">
        <v>463</v>
      </c>
      <c r="G15" s="145">
        <v>27825</v>
      </c>
      <c r="H15" s="144">
        <v>0</v>
      </c>
      <c r="I15" s="144">
        <v>798.58</v>
      </c>
      <c r="J15" s="144">
        <v>1975.58</v>
      </c>
      <c r="K15" s="144">
        <v>319.99</v>
      </c>
      <c r="L15" s="144">
        <v>845.88</v>
      </c>
      <c r="M15" s="144">
        <v>1972.79</v>
      </c>
      <c r="N15" s="144">
        <v>25</v>
      </c>
      <c r="O15" s="145">
        <v>1669.46</v>
      </c>
      <c r="P15" s="14">
        <f t="shared" ref="P15:P46" si="0">SUM(J15+K15+M15)</f>
        <v>4268.3599999999997</v>
      </c>
      <c r="Q15" s="145">
        <f t="shared" ref="Q15:Q46" si="1">SUM(G15-O15)</f>
        <v>26155.54</v>
      </c>
      <c r="R15" s="91">
        <v>44501</v>
      </c>
      <c r="S15" s="91">
        <v>44682</v>
      </c>
      <c r="T15" s="148"/>
      <c r="U15" s="149"/>
    </row>
    <row r="16" spans="1:21" s="150" customFormat="1" ht="15">
      <c r="A16" s="151">
        <v>2</v>
      </c>
      <c r="B16" s="144" t="s">
        <v>61</v>
      </c>
      <c r="C16" s="152" t="s">
        <v>53</v>
      </c>
      <c r="D16" s="144" t="s">
        <v>52</v>
      </c>
      <c r="E16" s="19" t="s">
        <v>29</v>
      </c>
      <c r="F16" s="133" t="s">
        <v>462</v>
      </c>
      <c r="G16" s="145">
        <v>27825</v>
      </c>
      <c r="H16" s="144">
        <v>0</v>
      </c>
      <c r="I16" s="144">
        <v>798.58</v>
      </c>
      <c r="J16" s="144">
        <v>1975.58</v>
      </c>
      <c r="K16" s="144">
        <v>319.99</v>
      </c>
      <c r="L16" s="144">
        <v>845.88</v>
      </c>
      <c r="M16" s="144">
        <v>1972.79</v>
      </c>
      <c r="N16" s="144">
        <v>25</v>
      </c>
      <c r="O16" s="145">
        <v>3019.58</v>
      </c>
      <c r="P16" s="14">
        <f t="shared" si="0"/>
        <v>4268.3599999999997</v>
      </c>
      <c r="Q16" s="145">
        <f t="shared" si="1"/>
        <v>24805.42</v>
      </c>
      <c r="R16" s="91">
        <v>44501</v>
      </c>
      <c r="S16" s="91">
        <v>44682</v>
      </c>
      <c r="T16" s="148"/>
      <c r="U16" s="149"/>
    </row>
    <row r="17" spans="1:21" s="150" customFormat="1" ht="15">
      <c r="A17" s="143">
        <v>3</v>
      </c>
      <c r="B17" s="144" t="s">
        <v>41</v>
      </c>
      <c r="C17" s="19" t="s">
        <v>42</v>
      </c>
      <c r="D17" s="144" t="s">
        <v>458</v>
      </c>
      <c r="E17" s="19" t="s">
        <v>29</v>
      </c>
      <c r="F17" s="133" t="s">
        <v>463</v>
      </c>
      <c r="G17" s="145">
        <v>66000</v>
      </c>
      <c r="H17" s="145">
        <v>4615.76</v>
      </c>
      <c r="I17" s="145">
        <v>1894.2</v>
      </c>
      <c r="J17" s="144">
        <v>4686</v>
      </c>
      <c r="K17" s="144">
        <v>717.6</v>
      </c>
      <c r="L17" s="145">
        <v>2006.4</v>
      </c>
      <c r="M17" s="144">
        <v>4679.3999999999996</v>
      </c>
      <c r="N17" s="144">
        <v>25</v>
      </c>
      <c r="O17" s="145">
        <v>8541.36</v>
      </c>
      <c r="P17" s="14">
        <f t="shared" si="0"/>
        <v>10083</v>
      </c>
      <c r="Q17" s="145">
        <f t="shared" si="1"/>
        <v>57458.64</v>
      </c>
      <c r="R17" s="146">
        <v>44470</v>
      </c>
      <c r="S17" s="147">
        <v>44652</v>
      </c>
      <c r="T17" s="148"/>
      <c r="U17" s="149"/>
    </row>
    <row r="18" spans="1:21" s="150" customFormat="1" ht="15">
      <c r="A18" s="143">
        <v>4</v>
      </c>
      <c r="B18" s="144" t="s">
        <v>65</v>
      </c>
      <c r="C18" s="19" t="s">
        <v>64</v>
      </c>
      <c r="D18" s="144" t="s">
        <v>448</v>
      </c>
      <c r="E18" s="19" t="s">
        <v>29</v>
      </c>
      <c r="F18" s="133" t="s">
        <v>462</v>
      </c>
      <c r="G18" s="145">
        <v>83000</v>
      </c>
      <c r="H18" s="145">
        <v>8106.54</v>
      </c>
      <c r="I18" s="145">
        <v>2382.1</v>
      </c>
      <c r="J18" s="144">
        <v>5893</v>
      </c>
      <c r="K18" s="144">
        <v>717.6</v>
      </c>
      <c r="L18" s="145">
        <v>2523.1999999999998</v>
      </c>
      <c r="M18" s="144">
        <v>5884.7</v>
      </c>
      <c r="N18" s="145">
        <v>1546</v>
      </c>
      <c r="O18" s="145">
        <v>14582.84</v>
      </c>
      <c r="P18" s="14">
        <f t="shared" si="0"/>
        <v>12495.3</v>
      </c>
      <c r="Q18" s="145">
        <f t="shared" si="1"/>
        <v>68417.16</v>
      </c>
      <c r="R18" s="91">
        <v>44501</v>
      </c>
      <c r="S18" s="91">
        <v>44682</v>
      </c>
      <c r="T18" s="148"/>
      <c r="U18" s="149"/>
    </row>
    <row r="19" spans="1:21" s="150" customFormat="1" ht="15">
      <c r="A19" s="151">
        <v>5</v>
      </c>
      <c r="B19" s="144" t="s">
        <v>49</v>
      </c>
      <c r="C19" s="144" t="s">
        <v>38</v>
      </c>
      <c r="D19" s="144" t="s">
        <v>48</v>
      </c>
      <c r="E19" s="19" t="s">
        <v>29</v>
      </c>
      <c r="F19" s="133" t="s">
        <v>462</v>
      </c>
      <c r="G19" s="145">
        <v>21450</v>
      </c>
      <c r="H19" s="144">
        <v>0</v>
      </c>
      <c r="I19" s="144">
        <v>615.62</v>
      </c>
      <c r="J19" s="144">
        <v>1522.95</v>
      </c>
      <c r="K19" s="144">
        <v>246.68</v>
      </c>
      <c r="L19" s="144">
        <v>652.08000000000004</v>
      </c>
      <c r="M19" s="144">
        <v>1520.81</v>
      </c>
      <c r="N19" s="144">
        <v>525</v>
      </c>
      <c r="O19" s="145">
        <v>1817.7</v>
      </c>
      <c r="P19" s="14">
        <f t="shared" si="0"/>
        <v>3290.44</v>
      </c>
      <c r="Q19" s="145">
        <f t="shared" si="1"/>
        <v>19632.3</v>
      </c>
      <c r="R19" s="91">
        <v>44501</v>
      </c>
      <c r="S19" s="91">
        <v>44682</v>
      </c>
      <c r="T19" s="148"/>
      <c r="U19" s="149"/>
    </row>
    <row r="20" spans="1:21" s="150" customFormat="1" ht="15">
      <c r="A20" s="143">
        <v>6</v>
      </c>
      <c r="B20" s="144" t="s">
        <v>31</v>
      </c>
      <c r="C20" s="19" t="s">
        <v>38</v>
      </c>
      <c r="D20" s="144" t="s">
        <v>37</v>
      </c>
      <c r="E20" s="19" t="s">
        <v>29</v>
      </c>
      <c r="F20" s="133" t="s">
        <v>462</v>
      </c>
      <c r="G20" s="145">
        <v>26250</v>
      </c>
      <c r="H20" s="14"/>
      <c r="I20" s="144">
        <v>753.38</v>
      </c>
      <c r="J20" s="14">
        <f>SUM(G20*7.1%)</f>
        <v>1863.7499999999998</v>
      </c>
      <c r="K20" s="145">
        <f>SUM(G20*1.15%)</f>
        <v>301.875</v>
      </c>
      <c r="L20" s="14">
        <f>SUM(G20*3.04%)</f>
        <v>798</v>
      </c>
      <c r="M20" s="14">
        <f>SUM(G20*7.09%)</f>
        <v>1861.1250000000002</v>
      </c>
      <c r="N20" s="144">
        <v>25</v>
      </c>
      <c r="O20" s="145">
        <v>2101.38</v>
      </c>
      <c r="P20" s="14">
        <f t="shared" si="0"/>
        <v>4026.75</v>
      </c>
      <c r="Q20" s="145">
        <f t="shared" si="1"/>
        <v>24148.62</v>
      </c>
      <c r="R20" s="146">
        <v>44440</v>
      </c>
      <c r="S20" s="147">
        <v>44621</v>
      </c>
      <c r="T20" s="148"/>
      <c r="U20" s="149"/>
    </row>
    <row r="21" spans="1:21" s="150" customFormat="1" ht="15">
      <c r="A21" s="143">
        <v>7</v>
      </c>
      <c r="B21" s="144" t="s">
        <v>56</v>
      </c>
      <c r="C21" s="144" t="s">
        <v>18</v>
      </c>
      <c r="D21" s="144" t="s">
        <v>55</v>
      </c>
      <c r="E21" s="19" t="s">
        <v>29</v>
      </c>
      <c r="F21" s="133" t="s">
        <v>462</v>
      </c>
      <c r="G21" s="145">
        <v>31000</v>
      </c>
      <c r="H21" s="144">
        <v>0</v>
      </c>
      <c r="I21" s="144">
        <v>889.7</v>
      </c>
      <c r="J21" s="144">
        <v>2201</v>
      </c>
      <c r="K21" s="144">
        <v>356.5</v>
      </c>
      <c r="L21" s="144">
        <v>942.4</v>
      </c>
      <c r="M21" s="144">
        <v>2197.9</v>
      </c>
      <c r="N21" s="145">
        <v>6925</v>
      </c>
      <c r="O21" s="145">
        <v>8782.1</v>
      </c>
      <c r="P21" s="14">
        <f t="shared" si="0"/>
        <v>4755.3999999999996</v>
      </c>
      <c r="Q21" s="145">
        <f t="shared" si="1"/>
        <v>22217.9</v>
      </c>
      <c r="R21" s="91">
        <v>44501</v>
      </c>
      <c r="S21" s="91">
        <v>44682</v>
      </c>
      <c r="T21" s="148"/>
      <c r="U21" s="149"/>
    </row>
    <row r="22" spans="1:21" s="150" customFormat="1" ht="15">
      <c r="A22" s="151">
        <v>8</v>
      </c>
      <c r="B22" s="144" t="s">
        <v>27</v>
      </c>
      <c r="C22" s="19" t="s">
        <v>18</v>
      </c>
      <c r="D22" s="144" t="s">
        <v>28</v>
      </c>
      <c r="E22" s="19" t="s">
        <v>29</v>
      </c>
      <c r="F22" s="133" t="s">
        <v>463</v>
      </c>
      <c r="G22" s="145">
        <v>24150</v>
      </c>
      <c r="H22" s="14">
        <v>0</v>
      </c>
      <c r="I22" s="14">
        <v>693.11</v>
      </c>
      <c r="J22" s="14">
        <f>SUM(G22*7.1%)</f>
        <v>1714.6499999999999</v>
      </c>
      <c r="K22" s="145">
        <f>SUM(G22*1.15%)</f>
        <v>277.72500000000002</v>
      </c>
      <c r="L22" s="14">
        <f>SUM(G22*3.04%)</f>
        <v>734.16</v>
      </c>
      <c r="M22" s="14">
        <f>SUM(G22*7.09%)</f>
        <v>1712.2350000000001</v>
      </c>
      <c r="N22" s="145">
        <v>1525</v>
      </c>
      <c r="O22" s="145">
        <v>2977.27</v>
      </c>
      <c r="P22" s="14">
        <f t="shared" si="0"/>
        <v>3704.61</v>
      </c>
      <c r="Q22" s="145">
        <f t="shared" si="1"/>
        <v>21172.73</v>
      </c>
      <c r="R22" s="146">
        <v>44409</v>
      </c>
      <c r="S22" s="147">
        <v>44591</v>
      </c>
      <c r="T22" s="148"/>
      <c r="U22" s="149"/>
    </row>
    <row r="23" spans="1:21" s="103" customFormat="1" ht="15">
      <c r="A23" s="143">
        <v>9</v>
      </c>
      <c r="B23" s="144" t="s">
        <v>33</v>
      </c>
      <c r="C23" s="19" t="s">
        <v>18</v>
      </c>
      <c r="D23" s="144" t="s">
        <v>36</v>
      </c>
      <c r="E23" s="19" t="s">
        <v>29</v>
      </c>
      <c r="F23" s="133" t="s">
        <v>462</v>
      </c>
      <c r="G23" s="145">
        <v>26250</v>
      </c>
      <c r="H23" s="14"/>
      <c r="I23" s="144">
        <v>753.38</v>
      </c>
      <c r="J23" s="14">
        <f>SUM(G23*7.1%)</f>
        <v>1863.7499999999998</v>
      </c>
      <c r="K23" s="145">
        <f>SUM(G23*1.15%)</f>
        <v>301.875</v>
      </c>
      <c r="L23" s="14">
        <f>SUM(G23*3.04%)</f>
        <v>798</v>
      </c>
      <c r="M23" s="14">
        <f>SUM(G23*7.09%)</f>
        <v>1861.1250000000002</v>
      </c>
      <c r="N23" s="144">
        <v>25</v>
      </c>
      <c r="O23" s="145">
        <v>1576.38</v>
      </c>
      <c r="P23" s="14">
        <f t="shared" si="0"/>
        <v>4026.75</v>
      </c>
      <c r="Q23" s="145">
        <f t="shared" si="1"/>
        <v>24673.62</v>
      </c>
      <c r="R23" s="146">
        <v>44440</v>
      </c>
      <c r="S23" s="147">
        <v>44621</v>
      </c>
      <c r="T23" s="148"/>
      <c r="U23" s="149"/>
    </row>
    <row r="24" spans="1:21" s="103" customFormat="1" ht="15">
      <c r="A24" s="143">
        <v>10</v>
      </c>
      <c r="B24" s="144" t="s">
        <v>50</v>
      </c>
      <c r="C24" s="144" t="s">
        <v>18</v>
      </c>
      <c r="D24" s="144" t="s">
        <v>36</v>
      </c>
      <c r="E24" s="19" t="s">
        <v>29</v>
      </c>
      <c r="F24" s="133" t="s">
        <v>462</v>
      </c>
      <c r="G24" s="145">
        <v>26250</v>
      </c>
      <c r="H24" s="144">
        <v>0</v>
      </c>
      <c r="I24" s="144">
        <v>753.38</v>
      </c>
      <c r="J24" s="144">
        <v>1863.75</v>
      </c>
      <c r="K24" s="144">
        <v>301.88</v>
      </c>
      <c r="L24" s="144">
        <v>798</v>
      </c>
      <c r="M24" s="144">
        <v>1861.13</v>
      </c>
      <c r="N24" s="144">
        <v>25</v>
      </c>
      <c r="O24" s="145">
        <v>1576.38</v>
      </c>
      <c r="P24" s="14">
        <f t="shared" si="0"/>
        <v>4026.76</v>
      </c>
      <c r="Q24" s="145">
        <f t="shared" si="1"/>
        <v>24673.62</v>
      </c>
      <c r="R24" s="91">
        <v>44501</v>
      </c>
      <c r="S24" s="91">
        <v>44682</v>
      </c>
      <c r="T24" s="149"/>
      <c r="U24" s="149"/>
    </row>
    <row r="25" spans="1:21" s="103" customFormat="1" ht="15">
      <c r="A25" s="151">
        <v>11</v>
      </c>
      <c r="B25" s="144" t="s">
        <v>57</v>
      </c>
      <c r="C25" s="152" t="s">
        <v>18</v>
      </c>
      <c r="D25" s="144" t="s">
        <v>36</v>
      </c>
      <c r="E25" s="19" t="s">
        <v>29</v>
      </c>
      <c r="F25" s="133" t="s">
        <v>462</v>
      </c>
      <c r="G25" s="145">
        <v>26250</v>
      </c>
      <c r="H25" s="144">
        <v>0</v>
      </c>
      <c r="I25" s="144">
        <v>753.38</v>
      </c>
      <c r="J25" s="144">
        <v>1863.75</v>
      </c>
      <c r="K25" s="144">
        <v>301.88</v>
      </c>
      <c r="L25" s="144">
        <v>798</v>
      </c>
      <c r="M25" s="144">
        <v>1861.13</v>
      </c>
      <c r="N25" s="144">
        <v>25</v>
      </c>
      <c r="O25" s="145">
        <v>1576.38</v>
      </c>
      <c r="P25" s="14">
        <f t="shared" si="0"/>
        <v>4026.76</v>
      </c>
      <c r="Q25" s="145">
        <f t="shared" si="1"/>
        <v>24673.62</v>
      </c>
      <c r="R25" s="91">
        <v>44501</v>
      </c>
      <c r="S25" s="91">
        <v>44682</v>
      </c>
      <c r="T25" s="148"/>
      <c r="U25" s="149"/>
    </row>
    <row r="26" spans="1:21" s="103" customFormat="1" ht="15">
      <c r="A26" s="143">
        <v>12</v>
      </c>
      <c r="B26" s="144" t="s">
        <v>82</v>
      </c>
      <c r="C26" s="19" t="s">
        <v>18</v>
      </c>
      <c r="D26" s="144" t="s">
        <v>36</v>
      </c>
      <c r="E26" s="19" t="s">
        <v>29</v>
      </c>
      <c r="F26" s="133" t="s">
        <v>462</v>
      </c>
      <c r="G26" s="145">
        <v>26250</v>
      </c>
      <c r="H26" s="144">
        <v>0</v>
      </c>
      <c r="I26" s="144">
        <v>753.38</v>
      </c>
      <c r="J26" s="144">
        <v>1863.75</v>
      </c>
      <c r="K26" s="144">
        <v>301.88</v>
      </c>
      <c r="L26" s="144">
        <v>798</v>
      </c>
      <c r="M26" s="144">
        <v>1861.13</v>
      </c>
      <c r="N26" s="144">
        <v>25</v>
      </c>
      <c r="O26" s="145">
        <v>1576.38</v>
      </c>
      <c r="P26" s="14">
        <f t="shared" si="0"/>
        <v>4026.76</v>
      </c>
      <c r="Q26" s="145">
        <f t="shared" si="1"/>
        <v>24673.62</v>
      </c>
      <c r="R26" s="91">
        <v>44545</v>
      </c>
      <c r="S26" s="91">
        <v>44728</v>
      </c>
      <c r="T26" s="149"/>
      <c r="U26" s="149"/>
    </row>
    <row r="27" spans="1:21" s="103" customFormat="1" ht="15" customHeight="1">
      <c r="A27" s="143">
        <v>13</v>
      </c>
      <c r="B27" s="144" t="s">
        <v>84</v>
      </c>
      <c r="C27" s="19" t="s">
        <v>18</v>
      </c>
      <c r="D27" s="144" t="s">
        <v>36</v>
      </c>
      <c r="E27" s="19" t="s">
        <v>29</v>
      </c>
      <c r="F27" s="133" t="s">
        <v>462</v>
      </c>
      <c r="G27" s="145">
        <v>19800</v>
      </c>
      <c r="H27" s="145">
        <v>0</v>
      </c>
      <c r="I27" s="14">
        <v>568.26</v>
      </c>
      <c r="J27" s="14">
        <v>1405.8</v>
      </c>
      <c r="K27" s="145">
        <v>227.7</v>
      </c>
      <c r="L27" s="14">
        <v>601.91999999999996</v>
      </c>
      <c r="M27" s="14">
        <v>1403.82</v>
      </c>
      <c r="N27" s="144">
        <v>25</v>
      </c>
      <c r="O27" s="145">
        <v>1195.18</v>
      </c>
      <c r="P27" s="14">
        <f t="shared" si="0"/>
        <v>3037.3199999999997</v>
      </c>
      <c r="Q27" s="145">
        <f t="shared" si="1"/>
        <v>18604.82</v>
      </c>
      <c r="R27" s="91">
        <v>44545</v>
      </c>
      <c r="S27" s="91">
        <v>44728</v>
      </c>
    </row>
    <row r="28" spans="1:21" s="103" customFormat="1" ht="14.25" customHeight="1">
      <c r="A28" s="151">
        <v>14</v>
      </c>
      <c r="B28" s="144" t="s">
        <v>83</v>
      </c>
      <c r="C28" s="19" t="s">
        <v>18</v>
      </c>
      <c r="D28" s="144" t="s">
        <v>36</v>
      </c>
      <c r="E28" s="19" t="s">
        <v>29</v>
      </c>
      <c r="F28" s="133" t="s">
        <v>462</v>
      </c>
      <c r="G28" s="145">
        <v>26250</v>
      </c>
      <c r="H28" s="144">
        <v>0</v>
      </c>
      <c r="I28" s="144">
        <v>753.38</v>
      </c>
      <c r="J28" s="144">
        <v>1863.75</v>
      </c>
      <c r="K28" s="144">
        <v>301.88</v>
      </c>
      <c r="L28" s="144">
        <v>798</v>
      </c>
      <c r="M28" s="144">
        <v>1861.13</v>
      </c>
      <c r="N28" s="144">
        <v>8320</v>
      </c>
      <c r="O28" s="145">
        <v>9871.3799999999992</v>
      </c>
      <c r="P28" s="14">
        <f t="shared" si="0"/>
        <v>4026.76</v>
      </c>
      <c r="Q28" s="145">
        <f t="shared" si="1"/>
        <v>16378.62</v>
      </c>
      <c r="R28" s="91">
        <v>44555</v>
      </c>
      <c r="S28" s="91">
        <v>44737</v>
      </c>
      <c r="T28" s="148"/>
      <c r="U28" s="149"/>
    </row>
    <row r="29" spans="1:21" s="103" customFormat="1" ht="15">
      <c r="A29" s="143">
        <v>15</v>
      </c>
      <c r="B29" s="144" t="s">
        <v>79</v>
      </c>
      <c r="C29" s="19" t="s">
        <v>470</v>
      </c>
      <c r="D29" s="144" t="s">
        <v>471</v>
      </c>
      <c r="E29" s="19" t="s">
        <v>29</v>
      </c>
      <c r="F29" s="133" t="s">
        <v>463</v>
      </c>
      <c r="G29" s="145">
        <v>70000</v>
      </c>
      <c r="H29" s="145">
        <v>5368.48</v>
      </c>
      <c r="I29" s="54">
        <v>2009</v>
      </c>
      <c r="J29" s="54">
        <v>4970</v>
      </c>
      <c r="K29" s="54">
        <v>620.16999999999996</v>
      </c>
      <c r="L29" s="54">
        <v>2128</v>
      </c>
      <c r="M29" s="54">
        <v>4963</v>
      </c>
      <c r="N29" s="144">
        <v>25</v>
      </c>
      <c r="O29" s="145">
        <v>9530.48</v>
      </c>
      <c r="P29" s="14">
        <f t="shared" si="0"/>
        <v>10553.17</v>
      </c>
      <c r="Q29" s="145">
        <f t="shared" si="1"/>
        <v>60469.520000000004</v>
      </c>
      <c r="R29" s="91">
        <v>44545</v>
      </c>
      <c r="S29" s="91">
        <v>44727</v>
      </c>
      <c r="T29" s="148"/>
      <c r="U29" s="149"/>
    </row>
    <row r="30" spans="1:21" s="103" customFormat="1" ht="15">
      <c r="A30" s="143">
        <v>16</v>
      </c>
      <c r="B30" s="144" t="s">
        <v>67</v>
      </c>
      <c r="C30" s="19" t="s">
        <v>40</v>
      </c>
      <c r="D30" s="144" t="s">
        <v>66</v>
      </c>
      <c r="E30" s="19" t="s">
        <v>29</v>
      </c>
      <c r="F30" s="133" t="s">
        <v>463</v>
      </c>
      <c r="G30" s="145">
        <v>95000</v>
      </c>
      <c r="H30" s="145">
        <v>10929.24</v>
      </c>
      <c r="I30" s="145">
        <v>2726.5</v>
      </c>
      <c r="J30" s="144">
        <v>6745</v>
      </c>
      <c r="K30" s="144">
        <v>717.6</v>
      </c>
      <c r="L30" s="145">
        <v>2888</v>
      </c>
      <c r="M30" s="144">
        <v>6735.5</v>
      </c>
      <c r="N30" s="144">
        <v>25</v>
      </c>
      <c r="O30" s="145">
        <v>5639.5</v>
      </c>
      <c r="P30" s="14">
        <f t="shared" si="0"/>
        <v>14198.1</v>
      </c>
      <c r="Q30" s="145">
        <f t="shared" si="1"/>
        <v>89360.5</v>
      </c>
      <c r="R30" s="91">
        <v>44501</v>
      </c>
      <c r="S30" s="91">
        <v>44682</v>
      </c>
      <c r="T30" s="149"/>
      <c r="U30" s="149"/>
    </row>
    <row r="31" spans="1:21" s="103" customFormat="1" ht="15">
      <c r="A31" s="151">
        <v>17</v>
      </c>
      <c r="B31" s="144" t="s">
        <v>476</v>
      </c>
      <c r="C31" s="19" t="s">
        <v>40</v>
      </c>
      <c r="D31" s="144" t="s">
        <v>477</v>
      </c>
      <c r="E31" s="19" t="s">
        <v>29</v>
      </c>
      <c r="F31" s="133" t="s">
        <v>463</v>
      </c>
      <c r="G31" s="145">
        <v>83000</v>
      </c>
      <c r="H31" s="145">
        <v>8106.54</v>
      </c>
      <c r="I31" s="14">
        <v>2382.1</v>
      </c>
      <c r="J31" s="14">
        <v>5893</v>
      </c>
      <c r="K31" s="145">
        <v>717.6</v>
      </c>
      <c r="L31" s="14">
        <v>2523.1999999999998</v>
      </c>
      <c r="M31" s="14">
        <v>5884.7</v>
      </c>
      <c r="N31" s="144">
        <v>25</v>
      </c>
      <c r="O31" s="145">
        <v>13036.84</v>
      </c>
      <c r="P31" s="14">
        <f t="shared" si="0"/>
        <v>12495.3</v>
      </c>
      <c r="Q31" s="145">
        <f t="shared" si="1"/>
        <v>69963.16</v>
      </c>
      <c r="R31" s="91">
        <v>44531</v>
      </c>
      <c r="S31" s="91">
        <v>44713</v>
      </c>
      <c r="T31" s="149"/>
      <c r="U31" s="149"/>
    </row>
    <row r="32" spans="1:21" s="103" customFormat="1" ht="15">
      <c r="A32" s="143">
        <v>18</v>
      </c>
      <c r="B32" s="144" t="s">
        <v>34</v>
      </c>
      <c r="C32" s="19" t="s">
        <v>40</v>
      </c>
      <c r="D32" s="144" t="s">
        <v>459</v>
      </c>
      <c r="E32" s="19" t="s">
        <v>29</v>
      </c>
      <c r="F32" s="133" t="s">
        <v>463</v>
      </c>
      <c r="G32" s="145">
        <v>30000</v>
      </c>
      <c r="H32" s="14"/>
      <c r="I32" s="144">
        <v>861</v>
      </c>
      <c r="J32" s="14">
        <f>SUM(G32*7.1%)</f>
        <v>2130</v>
      </c>
      <c r="K32" s="145">
        <f>SUM(G32*1.15%)</f>
        <v>345</v>
      </c>
      <c r="L32" s="14">
        <f>SUM(G32*3.04%)</f>
        <v>912</v>
      </c>
      <c r="M32" s="14">
        <f>SUM(G32*7.09%)</f>
        <v>2127</v>
      </c>
      <c r="N32" s="144">
        <v>25</v>
      </c>
      <c r="O32" s="145">
        <v>1798</v>
      </c>
      <c r="P32" s="14">
        <f t="shared" si="0"/>
        <v>4602</v>
      </c>
      <c r="Q32" s="145">
        <f t="shared" si="1"/>
        <v>28202</v>
      </c>
      <c r="R32" s="146">
        <v>44440</v>
      </c>
      <c r="S32" s="147">
        <v>44621</v>
      </c>
      <c r="T32" s="148"/>
      <c r="U32" s="149"/>
    </row>
    <row r="33" spans="1:21" s="103" customFormat="1" ht="15">
      <c r="A33" s="143">
        <v>19</v>
      </c>
      <c r="B33" s="144" t="s">
        <v>44</v>
      </c>
      <c r="C33" s="152" t="s">
        <v>40</v>
      </c>
      <c r="D33" s="144" t="s">
        <v>45</v>
      </c>
      <c r="E33" s="19" t="s">
        <v>29</v>
      </c>
      <c r="F33" s="133" t="s">
        <v>462</v>
      </c>
      <c r="G33" s="145">
        <v>55000</v>
      </c>
      <c r="H33" s="145">
        <v>2559.6799999999998</v>
      </c>
      <c r="I33" s="145">
        <v>1578.5</v>
      </c>
      <c r="J33" s="144">
        <v>3905</v>
      </c>
      <c r="K33" s="144">
        <v>632.5</v>
      </c>
      <c r="L33" s="145">
        <v>1672</v>
      </c>
      <c r="M33" s="144">
        <v>3899.5</v>
      </c>
      <c r="N33" s="144">
        <v>25</v>
      </c>
      <c r="O33" s="145">
        <v>5835.18</v>
      </c>
      <c r="P33" s="14">
        <f t="shared" si="0"/>
        <v>8437</v>
      </c>
      <c r="Q33" s="145">
        <f t="shared" si="1"/>
        <v>49164.82</v>
      </c>
      <c r="R33" s="146">
        <v>44470</v>
      </c>
      <c r="S33" s="147">
        <v>44652</v>
      </c>
      <c r="T33" s="148"/>
      <c r="U33" s="149"/>
    </row>
    <row r="34" spans="1:21" s="103" customFormat="1" ht="15">
      <c r="A34" s="151">
        <v>20</v>
      </c>
      <c r="B34" s="144" t="s">
        <v>32</v>
      </c>
      <c r="C34" s="19" t="s">
        <v>39</v>
      </c>
      <c r="D34" s="144" t="s">
        <v>35</v>
      </c>
      <c r="E34" s="19" t="s">
        <v>29</v>
      </c>
      <c r="F34" s="133" t="s">
        <v>462</v>
      </c>
      <c r="G34" s="145">
        <v>50000</v>
      </c>
      <c r="H34" s="145">
        <v>1854</v>
      </c>
      <c r="I34" s="145">
        <v>1435</v>
      </c>
      <c r="J34" s="14">
        <f>SUM(G34*7.1%)</f>
        <v>3549.9999999999995</v>
      </c>
      <c r="K34" s="145">
        <f>SUM(G34*1.15%)</f>
        <v>575</v>
      </c>
      <c r="L34" s="14">
        <f>SUM(G34*3.04%)</f>
        <v>1520</v>
      </c>
      <c r="M34" s="14">
        <f>SUM(G34*7.09%)</f>
        <v>3545.0000000000005</v>
      </c>
      <c r="N34" s="144">
        <v>25</v>
      </c>
      <c r="O34" s="145">
        <v>4834</v>
      </c>
      <c r="P34" s="14">
        <f t="shared" si="0"/>
        <v>7670</v>
      </c>
      <c r="Q34" s="145">
        <f t="shared" si="1"/>
        <v>45166</v>
      </c>
      <c r="R34" s="146">
        <v>44440</v>
      </c>
      <c r="S34" s="147">
        <v>44621</v>
      </c>
      <c r="T34" s="149"/>
      <c r="U34" s="149"/>
    </row>
    <row r="35" spans="1:21" s="103" customFormat="1" ht="15">
      <c r="A35" s="143">
        <v>21</v>
      </c>
      <c r="B35" s="144" t="s">
        <v>63</v>
      </c>
      <c r="C35" s="144" t="s">
        <v>39</v>
      </c>
      <c r="D35" s="144" t="s">
        <v>62</v>
      </c>
      <c r="E35" s="19" t="s">
        <v>29</v>
      </c>
      <c r="F35" s="133" t="s">
        <v>462</v>
      </c>
      <c r="G35" s="145">
        <v>50000</v>
      </c>
      <c r="H35" s="145">
        <v>1854</v>
      </c>
      <c r="I35" s="145">
        <v>1435</v>
      </c>
      <c r="J35" s="144">
        <v>3550</v>
      </c>
      <c r="K35" s="144">
        <v>575</v>
      </c>
      <c r="L35" s="145">
        <v>1520</v>
      </c>
      <c r="M35" s="144">
        <v>3545</v>
      </c>
      <c r="N35" s="144">
        <v>25</v>
      </c>
      <c r="O35" s="145">
        <v>4834</v>
      </c>
      <c r="P35" s="14">
        <f t="shared" si="0"/>
        <v>7670</v>
      </c>
      <c r="Q35" s="145">
        <f t="shared" si="1"/>
        <v>45166</v>
      </c>
      <c r="R35" s="91">
        <v>44501</v>
      </c>
      <c r="S35" s="91">
        <v>44682</v>
      </c>
      <c r="T35" s="149"/>
      <c r="U35" s="149"/>
    </row>
    <row r="36" spans="1:21" s="103" customFormat="1" ht="15">
      <c r="A36" s="143">
        <v>22</v>
      </c>
      <c r="B36" s="144" t="s">
        <v>30</v>
      </c>
      <c r="C36" s="19" t="s">
        <v>25</v>
      </c>
      <c r="D36" s="144" t="s">
        <v>26</v>
      </c>
      <c r="E36" s="19" t="s">
        <v>29</v>
      </c>
      <c r="F36" s="133" t="s">
        <v>462</v>
      </c>
      <c r="G36" s="145">
        <v>19800</v>
      </c>
      <c r="H36" s="14">
        <v>0</v>
      </c>
      <c r="I36" s="14">
        <v>568.26</v>
      </c>
      <c r="J36" s="14">
        <f>SUM(G36*7.1%)</f>
        <v>1405.8</v>
      </c>
      <c r="K36" s="145">
        <f>SUM(G36*1.15%)</f>
        <v>227.7</v>
      </c>
      <c r="L36" s="14">
        <f>SUM(G36*3.04%)</f>
        <v>601.91999999999996</v>
      </c>
      <c r="M36" s="14">
        <f>SUM(G36*7.09%)</f>
        <v>1403.8200000000002</v>
      </c>
      <c r="N36" s="144">
        <v>25</v>
      </c>
      <c r="O36" s="145">
        <v>1195.18</v>
      </c>
      <c r="P36" s="14">
        <f t="shared" si="0"/>
        <v>3037.32</v>
      </c>
      <c r="Q36" s="145">
        <f t="shared" si="1"/>
        <v>18604.82</v>
      </c>
      <c r="R36" s="146">
        <v>44409</v>
      </c>
      <c r="S36" s="147">
        <v>44591</v>
      </c>
      <c r="T36" s="149"/>
      <c r="U36" s="149"/>
    </row>
    <row r="37" spans="1:21" s="103" customFormat="1" ht="15">
      <c r="A37" s="151">
        <v>23</v>
      </c>
      <c r="B37" s="144" t="s">
        <v>51</v>
      </c>
      <c r="C37" s="144" t="s">
        <v>25</v>
      </c>
      <c r="D37" s="144" t="s">
        <v>26</v>
      </c>
      <c r="E37" s="19" t="s">
        <v>29</v>
      </c>
      <c r="F37" s="133" t="s">
        <v>463</v>
      </c>
      <c r="G37" s="145">
        <v>19800</v>
      </c>
      <c r="H37" s="144">
        <v>0</v>
      </c>
      <c r="I37" s="144">
        <v>568.26</v>
      </c>
      <c r="J37" s="144">
        <v>1405.8</v>
      </c>
      <c r="K37" s="144">
        <v>227.7</v>
      </c>
      <c r="L37" s="144">
        <v>601.91999999999996</v>
      </c>
      <c r="M37" s="144">
        <v>1403.82</v>
      </c>
      <c r="N37" s="144">
        <v>25</v>
      </c>
      <c r="O37" s="145">
        <v>1195.18</v>
      </c>
      <c r="P37" s="14">
        <f t="shared" si="0"/>
        <v>3037.3199999999997</v>
      </c>
      <c r="Q37" s="145">
        <f t="shared" si="1"/>
        <v>18604.82</v>
      </c>
      <c r="R37" s="91">
        <v>44501</v>
      </c>
      <c r="S37" s="91">
        <v>44682</v>
      </c>
      <c r="T37" s="149"/>
      <c r="U37" s="149"/>
    </row>
    <row r="38" spans="1:21" s="103" customFormat="1" ht="15">
      <c r="A38" s="143">
        <v>24</v>
      </c>
      <c r="B38" s="144" t="s">
        <v>467</v>
      </c>
      <c r="C38" s="19" t="s">
        <v>25</v>
      </c>
      <c r="D38" s="144" t="s">
        <v>26</v>
      </c>
      <c r="E38" s="19" t="s">
        <v>29</v>
      </c>
      <c r="F38" s="133" t="s">
        <v>463</v>
      </c>
      <c r="G38" s="145">
        <v>19800</v>
      </c>
      <c r="H38" s="145">
        <v>0</v>
      </c>
      <c r="I38" s="14">
        <v>568.26</v>
      </c>
      <c r="J38" s="14">
        <f>SUM(G38*7.1%)</f>
        <v>1405.8</v>
      </c>
      <c r="K38" s="145">
        <f>SUM(G38*1.15%)</f>
        <v>227.7</v>
      </c>
      <c r="L38" s="14">
        <f>SUM(G38*3.04%)</f>
        <v>601.91999999999996</v>
      </c>
      <c r="M38" s="14">
        <f>SUM(G38*7.09%)</f>
        <v>1403.8200000000002</v>
      </c>
      <c r="N38" s="144">
        <v>25</v>
      </c>
      <c r="O38" s="145">
        <v>1195.18</v>
      </c>
      <c r="P38" s="14">
        <f t="shared" si="0"/>
        <v>3037.32</v>
      </c>
      <c r="Q38" s="145">
        <f t="shared" si="1"/>
        <v>18604.82</v>
      </c>
      <c r="R38" s="91">
        <v>44531</v>
      </c>
      <c r="S38" s="91" t="s">
        <v>468</v>
      </c>
      <c r="T38" s="149"/>
      <c r="U38" s="149"/>
    </row>
    <row r="39" spans="1:21" s="103" customFormat="1" ht="15">
      <c r="A39" s="143">
        <v>25</v>
      </c>
      <c r="B39" s="144" t="s">
        <v>85</v>
      </c>
      <c r="C39" s="19" t="s">
        <v>25</v>
      </c>
      <c r="D39" s="144" t="s">
        <v>26</v>
      </c>
      <c r="E39" s="19" t="s">
        <v>29</v>
      </c>
      <c r="F39" s="133" t="s">
        <v>463</v>
      </c>
      <c r="G39" s="145">
        <v>19800</v>
      </c>
      <c r="H39" s="144">
        <v>0</v>
      </c>
      <c r="I39" s="144">
        <v>568.26</v>
      </c>
      <c r="J39" s="144">
        <v>1405.8</v>
      </c>
      <c r="K39" s="144">
        <v>227.7</v>
      </c>
      <c r="L39" s="144">
        <v>601.91999999999996</v>
      </c>
      <c r="M39" s="144">
        <v>1403.82</v>
      </c>
      <c r="N39" s="144">
        <v>25</v>
      </c>
      <c r="O39" s="145">
        <v>1195.18</v>
      </c>
      <c r="P39" s="14">
        <f t="shared" si="0"/>
        <v>3037.3199999999997</v>
      </c>
      <c r="Q39" s="145">
        <f t="shared" si="1"/>
        <v>18604.82</v>
      </c>
      <c r="R39" s="91">
        <v>44545</v>
      </c>
      <c r="S39" s="91">
        <v>44727</v>
      </c>
      <c r="T39" s="149"/>
      <c r="U39" s="149"/>
    </row>
    <row r="40" spans="1:21" s="103" customFormat="1" ht="15">
      <c r="A40" s="151">
        <v>26</v>
      </c>
      <c r="B40" s="144" t="s">
        <v>86</v>
      </c>
      <c r="C40" s="19" t="s">
        <v>25</v>
      </c>
      <c r="D40" s="144" t="s">
        <v>26</v>
      </c>
      <c r="E40" s="19" t="s">
        <v>29</v>
      </c>
      <c r="F40" s="133" t="s">
        <v>463</v>
      </c>
      <c r="G40" s="145">
        <v>19800</v>
      </c>
      <c r="H40" s="144">
        <v>0</v>
      </c>
      <c r="I40" s="144">
        <v>568.26</v>
      </c>
      <c r="J40" s="144">
        <v>1405.8</v>
      </c>
      <c r="K40" s="144">
        <v>227.7</v>
      </c>
      <c r="L40" s="144">
        <v>601.91999999999996</v>
      </c>
      <c r="M40" s="144">
        <v>1403.82</v>
      </c>
      <c r="N40" s="144">
        <v>1550</v>
      </c>
      <c r="O40" s="145">
        <v>2720.18</v>
      </c>
      <c r="P40" s="14">
        <f t="shared" si="0"/>
        <v>3037.3199999999997</v>
      </c>
      <c r="Q40" s="145">
        <f t="shared" si="1"/>
        <v>17079.82</v>
      </c>
      <c r="R40" s="91">
        <v>44545</v>
      </c>
      <c r="S40" s="91">
        <v>44727</v>
      </c>
      <c r="T40" s="149"/>
      <c r="U40" s="149"/>
    </row>
    <row r="41" spans="1:21" s="103" customFormat="1" ht="15">
      <c r="A41" s="143">
        <v>27</v>
      </c>
      <c r="B41" s="144" t="s">
        <v>46</v>
      </c>
      <c r="C41" s="152" t="s">
        <v>47</v>
      </c>
      <c r="D41" s="144" t="s">
        <v>460</v>
      </c>
      <c r="E41" s="19" t="s">
        <v>29</v>
      </c>
      <c r="F41" s="133" t="s">
        <v>463</v>
      </c>
      <c r="G41" s="145">
        <v>27825</v>
      </c>
      <c r="H41" s="144">
        <v>0</v>
      </c>
      <c r="I41" s="144">
        <v>798.58</v>
      </c>
      <c r="J41" s="144">
        <v>1975.58</v>
      </c>
      <c r="K41" s="144">
        <v>319.99</v>
      </c>
      <c r="L41" s="144">
        <v>845.88</v>
      </c>
      <c r="M41" s="144">
        <v>1972.79</v>
      </c>
      <c r="N41" s="144">
        <v>25</v>
      </c>
      <c r="O41" s="145">
        <v>3019.58</v>
      </c>
      <c r="P41" s="14">
        <f t="shared" si="0"/>
        <v>4268.3599999999997</v>
      </c>
      <c r="Q41" s="145">
        <f t="shared" si="1"/>
        <v>24805.42</v>
      </c>
      <c r="R41" s="91">
        <v>44501</v>
      </c>
      <c r="S41" s="91">
        <v>44682</v>
      </c>
      <c r="T41" s="149"/>
      <c r="U41" s="149"/>
    </row>
    <row r="42" spans="1:21" s="103" customFormat="1" ht="15">
      <c r="A42" s="143">
        <v>28</v>
      </c>
      <c r="B42" s="144" t="s">
        <v>474</v>
      </c>
      <c r="C42" s="19" t="s">
        <v>70</v>
      </c>
      <c r="D42" s="144" t="s">
        <v>475</v>
      </c>
      <c r="E42" s="19" t="s">
        <v>29</v>
      </c>
      <c r="F42" s="133" t="s">
        <v>462</v>
      </c>
      <c r="G42" s="145">
        <v>30000</v>
      </c>
      <c r="H42" s="145">
        <v>0</v>
      </c>
      <c r="I42" s="14">
        <v>861</v>
      </c>
      <c r="J42" s="14">
        <v>2130</v>
      </c>
      <c r="K42" s="145">
        <v>345</v>
      </c>
      <c r="L42" s="14">
        <v>912</v>
      </c>
      <c r="M42" s="14">
        <v>2127</v>
      </c>
      <c r="N42" s="144">
        <v>25</v>
      </c>
      <c r="O42" s="145">
        <v>1798</v>
      </c>
      <c r="P42" s="14">
        <f t="shared" si="0"/>
        <v>4602</v>
      </c>
      <c r="Q42" s="145">
        <f t="shared" si="1"/>
        <v>28202</v>
      </c>
      <c r="R42" s="91">
        <v>44531</v>
      </c>
      <c r="S42" s="91">
        <v>44713</v>
      </c>
      <c r="T42" s="149"/>
      <c r="U42" s="149"/>
    </row>
    <row r="43" spans="1:21" s="103" customFormat="1" ht="15">
      <c r="A43" s="151">
        <v>29</v>
      </c>
      <c r="B43" s="144" t="s">
        <v>87</v>
      </c>
      <c r="C43" s="19" t="s">
        <v>70</v>
      </c>
      <c r="D43" s="144" t="s">
        <v>469</v>
      </c>
      <c r="E43" s="19" t="s">
        <v>29</v>
      </c>
      <c r="F43" s="133" t="s">
        <v>463</v>
      </c>
      <c r="G43" s="145">
        <v>19500</v>
      </c>
      <c r="H43" s="145">
        <v>0</v>
      </c>
      <c r="I43" s="14">
        <v>559.65</v>
      </c>
      <c r="J43" s="14">
        <v>1384.5</v>
      </c>
      <c r="K43" s="145">
        <v>224.25</v>
      </c>
      <c r="L43" s="14">
        <v>592.79999999999995</v>
      </c>
      <c r="M43" s="14">
        <v>1382.55</v>
      </c>
      <c r="N43" s="144">
        <v>11086.63</v>
      </c>
      <c r="O43" s="145">
        <v>12239.08</v>
      </c>
      <c r="P43" s="14">
        <f t="shared" si="0"/>
        <v>2991.3</v>
      </c>
      <c r="Q43" s="145">
        <f t="shared" si="1"/>
        <v>7260.92</v>
      </c>
      <c r="R43" s="91">
        <v>44531</v>
      </c>
      <c r="S43" s="91">
        <v>44560</v>
      </c>
      <c r="T43" s="149"/>
      <c r="U43" s="149"/>
    </row>
    <row r="44" spans="1:21" s="103" customFormat="1" ht="15">
      <c r="A44" s="143">
        <v>30</v>
      </c>
      <c r="B44" s="144" t="s">
        <v>58</v>
      </c>
      <c r="C44" s="152" t="s">
        <v>59</v>
      </c>
      <c r="D44" s="144" t="s">
        <v>60</v>
      </c>
      <c r="E44" s="19" t="s">
        <v>29</v>
      </c>
      <c r="F44" s="133" t="s">
        <v>463</v>
      </c>
      <c r="G44" s="145">
        <v>23625</v>
      </c>
      <c r="H44" s="144">
        <v>0</v>
      </c>
      <c r="I44" s="144">
        <v>678.04</v>
      </c>
      <c r="J44" s="144">
        <v>1677.38</v>
      </c>
      <c r="K44" s="144">
        <v>271.69</v>
      </c>
      <c r="L44" s="144">
        <v>718.2</v>
      </c>
      <c r="M44" s="144">
        <v>1675.01</v>
      </c>
      <c r="N44" s="144">
        <v>25</v>
      </c>
      <c r="O44" s="145">
        <v>1421.24</v>
      </c>
      <c r="P44" s="14">
        <f t="shared" si="0"/>
        <v>3624.08</v>
      </c>
      <c r="Q44" s="145">
        <f t="shared" si="1"/>
        <v>22203.759999999998</v>
      </c>
      <c r="R44" s="91">
        <v>44501</v>
      </c>
      <c r="S44" s="91">
        <v>44682</v>
      </c>
      <c r="T44" s="149"/>
      <c r="U44" s="149"/>
    </row>
    <row r="45" spans="1:21" s="103" customFormat="1" ht="15">
      <c r="A45" s="143">
        <v>31</v>
      </c>
      <c r="B45" s="144" t="s">
        <v>472</v>
      </c>
      <c r="C45" s="19" t="s">
        <v>59</v>
      </c>
      <c r="D45" s="144" t="s">
        <v>60</v>
      </c>
      <c r="E45" s="19" t="s">
        <v>29</v>
      </c>
      <c r="F45" s="133" t="s">
        <v>463</v>
      </c>
      <c r="G45" s="145">
        <v>27825</v>
      </c>
      <c r="H45" s="144">
        <v>0</v>
      </c>
      <c r="I45" s="144">
        <v>798.58</v>
      </c>
      <c r="J45" s="144">
        <v>1975.58</v>
      </c>
      <c r="K45" s="144">
        <v>319.99</v>
      </c>
      <c r="L45" s="144">
        <v>845.88</v>
      </c>
      <c r="M45" s="144">
        <v>1972.79</v>
      </c>
      <c r="N45" s="144">
        <v>25</v>
      </c>
      <c r="O45" s="145">
        <v>1669.46</v>
      </c>
      <c r="P45" s="14">
        <f t="shared" si="0"/>
        <v>4268.3599999999997</v>
      </c>
      <c r="Q45" s="145">
        <f t="shared" si="1"/>
        <v>26155.54</v>
      </c>
      <c r="R45" s="91">
        <v>44555</v>
      </c>
      <c r="S45" s="91">
        <v>44737</v>
      </c>
      <c r="T45" s="149"/>
      <c r="U45" s="149"/>
    </row>
    <row r="46" spans="1:21" s="103" customFormat="1" ht="15">
      <c r="A46" s="151">
        <v>32</v>
      </c>
      <c r="B46" s="144" t="s">
        <v>89</v>
      </c>
      <c r="C46" s="19" t="s">
        <v>59</v>
      </c>
      <c r="D46" s="144" t="s">
        <v>473</v>
      </c>
      <c r="E46" s="19" t="s">
        <v>29</v>
      </c>
      <c r="F46" s="133" t="s">
        <v>463</v>
      </c>
      <c r="G46" s="145">
        <v>24150</v>
      </c>
      <c r="H46" s="145">
        <v>0</v>
      </c>
      <c r="I46" s="14">
        <v>693.11</v>
      </c>
      <c r="J46" s="14">
        <f>SUM(G46*7.1%)</f>
        <v>1714.6499999999999</v>
      </c>
      <c r="K46" s="145">
        <f>SUM(G46*1.15%)</f>
        <v>277.72500000000002</v>
      </c>
      <c r="L46" s="14">
        <f>SUM(G46*3.04%)</f>
        <v>734.16</v>
      </c>
      <c r="M46" s="14">
        <f>SUM(G46*7.09%)</f>
        <v>1712.2350000000001</v>
      </c>
      <c r="N46" s="144">
        <v>25</v>
      </c>
      <c r="O46" s="145">
        <v>1452.27</v>
      </c>
      <c r="P46" s="14">
        <f t="shared" si="0"/>
        <v>3704.61</v>
      </c>
      <c r="Q46" s="145">
        <f t="shared" si="1"/>
        <v>22697.73</v>
      </c>
      <c r="R46" s="91">
        <v>44470</v>
      </c>
      <c r="S46" s="91">
        <v>44652</v>
      </c>
      <c r="T46" s="149"/>
      <c r="U46" s="149"/>
    </row>
    <row r="47" spans="1:21" s="3" customFormat="1" ht="15">
      <c r="A47" s="104"/>
      <c r="B47" s="105" t="s">
        <v>24</v>
      </c>
      <c r="C47" s="105"/>
      <c r="D47" s="105"/>
      <c r="E47" s="105"/>
      <c r="F47" s="105"/>
      <c r="G47" s="106">
        <f>SUM(G15:G46)</f>
        <v>1143475</v>
      </c>
      <c r="H47" s="106">
        <f>SUM(H15:H38)</f>
        <v>43394.239999999998</v>
      </c>
      <c r="I47" s="106">
        <f>SUM(I15:I35)</f>
        <v>25587.529999999995</v>
      </c>
      <c r="J47" s="106">
        <f>SUM(J15:J34)</f>
        <v>59750.06</v>
      </c>
      <c r="K47" s="106">
        <f>SUM(K15:K34)</f>
        <v>8602.9249999999993</v>
      </c>
      <c r="L47" s="106">
        <f>SUM(L15:L34)</f>
        <v>25583.119999999999</v>
      </c>
      <c r="M47" s="106">
        <f>SUM(M15:M34)</f>
        <v>59665.915000000008</v>
      </c>
      <c r="N47" s="106">
        <f>SUM(N15:N35)</f>
        <v>19241</v>
      </c>
      <c r="O47" s="106">
        <f>SUM(O15:O35)</f>
        <v>106371.76999999999</v>
      </c>
      <c r="P47" s="106">
        <f>SUM(P15:P34)</f>
        <v>128018.90000000001</v>
      </c>
      <c r="Q47" s="106">
        <f>SUM(Q15:Q46)</f>
        <v>1008002.6999999998</v>
      </c>
      <c r="R47" s="105"/>
      <c r="S47" s="105"/>
    </row>
    <row r="48" spans="1:21">
      <c r="G48" s="10"/>
    </row>
    <row r="49" spans="2:3">
      <c r="B49" s="4"/>
      <c r="C49" s="8"/>
    </row>
    <row r="50" spans="2:3">
      <c r="B50" s="5"/>
      <c r="C50" s="9"/>
    </row>
    <row r="54" spans="2:3" ht="15">
      <c r="B54"/>
    </row>
    <row r="55" spans="2:3" ht="15">
      <c r="B55"/>
    </row>
    <row r="56" spans="2:3" ht="15">
      <c r="B56"/>
    </row>
    <row r="57" spans="2:3" ht="15">
      <c r="B57"/>
    </row>
    <row r="58" spans="2:3" ht="15">
      <c r="B58"/>
    </row>
    <row r="59" spans="2:3" ht="15">
      <c r="B59"/>
    </row>
    <row r="60" spans="2:3" ht="15">
      <c r="B60"/>
    </row>
    <row r="61" spans="2:3" ht="15">
      <c r="B61"/>
    </row>
  </sheetData>
  <autoFilter ref="A11:S47">
    <filterColumn colId="8" showButton="0"/>
    <filterColumn colId="9" showButton="0"/>
    <filterColumn colId="10" showButton="0"/>
    <filterColumn colId="11" showButton="0"/>
    <sortState ref="A18:S47">
      <sortCondition ref="C11:C47"/>
    </sortState>
  </autoFilter>
  <sortState ref="B15:S20">
    <sortCondition ref="C15:C20"/>
  </sortState>
  <mergeCells count="16">
    <mergeCell ref="Q11:Q14"/>
    <mergeCell ref="K12:K14"/>
    <mergeCell ref="P11:P14"/>
    <mergeCell ref="I12:J12"/>
    <mergeCell ref="B11:B14"/>
    <mergeCell ref="L12:M12"/>
    <mergeCell ref="A8:P8"/>
    <mergeCell ref="A9:P9"/>
    <mergeCell ref="A10:P10"/>
    <mergeCell ref="A11:A14"/>
    <mergeCell ref="C11:C14"/>
    <mergeCell ref="D11:D14"/>
    <mergeCell ref="G11:G14"/>
    <mergeCell ref="H11:H14"/>
    <mergeCell ref="I11:M11"/>
    <mergeCell ref="O11:O14"/>
  </mergeCells>
  <pageMargins left="0.15748031496062992" right="0.15748031496062992" top="0.27559055118110237" bottom="0.27559055118110237" header="0.31496062992125984" footer="0.31496062992125984"/>
  <pageSetup paperSize="3" scale="70" orientation="landscape" r:id="rId1"/>
  <colBreaks count="1" manualBreakCount="1">
    <brk id="2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22"/>
  <sheetViews>
    <sheetView workbookViewId="0">
      <selection sqref="A1:Q36"/>
    </sheetView>
  </sheetViews>
  <sheetFormatPr baseColWidth="10" defaultRowHeight="15"/>
  <cols>
    <col min="1" max="1" width="6.140625" customWidth="1"/>
    <col min="2" max="2" width="30.140625" customWidth="1"/>
    <col min="3" max="3" width="15.7109375" customWidth="1"/>
    <col min="5" max="5" width="16.7109375" customWidth="1"/>
    <col min="6" max="6" width="10.140625" style="71" customWidth="1"/>
    <col min="9" max="9" width="9.7109375" customWidth="1"/>
    <col min="10" max="10" width="10.7109375" customWidth="1"/>
    <col min="12" max="12" width="10.85546875" customWidth="1"/>
    <col min="13" max="13" width="9" customWidth="1"/>
  </cols>
  <sheetData>
    <row r="1" spans="1:18" s="20" customFormat="1" ht="12" customHeight="1">
      <c r="A1" s="41" t="s">
        <v>90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2"/>
      <c r="O1" s="42"/>
      <c r="P1" s="42"/>
      <c r="Q1" s="42"/>
    </row>
    <row r="2" spans="1:18" s="20" customFormat="1" ht="12" customHeigh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  <c r="N2" s="42"/>
      <c r="O2" s="42"/>
      <c r="P2" s="42"/>
      <c r="Q2" s="42"/>
    </row>
    <row r="3" spans="1:18" s="20" customFormat="1" ht="12" customHeight="1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42"/>
      <c r="O3" s="42"/>
      <c r="P3" s="42"/>
      <c r="Q3" s="42"/>
    </row>
    <row r="4" spans="1:18" s="20" customFormat="1" ht="12" customHeight="1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  <c r="N4" s="42"/>
      <c r="O4" s="42"/>
      <c r="P4" s="42"/>
      <c r="Q4" s="42"/>
    </row>
    <row r="5" spans="1:18" s="20" customFormat="1" ht="12" customHeight="1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N5" s="42"/>
      <c r="O5" s="42"/>
      <c r="P5" s="42"/>
      <c r="Q5" s="42"/>
    </row>
    <row r="6" spans="1:18" s="20" customFormat="1" ht="12" customHeight="1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  <c r="N6" s="42"/>
      <c r="O6" s="42"/>
      <c r="P6" s="42"/>
      <c r="Q6" s="42"/>
    </row>
    <row r="7" spans="1:18" s="20" customFormat="1" ht="12" customHeight="1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3"/>
      <c r="N7" s="42"/>
      <c r="O7" s="42"/>
      <c r="P7" s="42"/>
      <c r="Q7" s="42"/>
    </row>
    <row r="8" spans="1:18" s="71" customFormat="1" ht="19.5" customHeight="1">
      <c r="A8" s="157" t="s">
        <v>397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</row>
    <row r="9" spans="1:18" s="71" customFormat="1" ht="18.75" customHeight="1">
      <c r="A9" s="158" t="s">
        <v>478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</row>
    <row r="10" spans="1:18" s="61" customFormat="1" ht="12" customHeight="1">
      <c r="A10" s="159" t="s">
        <v>435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</row>
    <row r="11" spans="1:18" s="20" customFormat="1">
      <c r="A11" s="180" t="s">
        <v>0</v>
      </c>
      <c r="B11" s="180" t="s">
        <v>1</v>
      </c>
      <c r="C11" s="179" t="s">
        <v>2</v>
      </c>
      <c r="D11" s="181" t="s">
        <v>3</v>
      </c>
      <c r="E11" s="78"/>
      <c r="F11" s="107"/>
      <c r="G11" s="179" t="s">
        <v>4</v>
      </c>
      <c r="H11" s="182" t="s">
        <v>5</v>
      </c>
      <c r="I11" s="182" t="s">
        <v>6</v>
      </c>
      <c r="J11" s="182"/>
      <c r="K11" s="180"/>
      <c r="L11" s="180"/>
      <c r="M11" s="181"/>
      <c r="N11" s="78"/>
      <c r="O11" s="178" t="s">
        <v>68</v>
      </c>
      <c r="P11" s="108"/>
      <c r="Q11" s="179" t="s">
        <v>7</v>
      </c>
    </row>
    <row r="12" spans="1:18" s="20" customFormat="1" ht="33.75" customHeight="1">
      <c r="A12" s="180"/>
      <c r="B12" s="180"/>
      <c r="C12" s="179"/>
      <c r="D12" s="181"/>
      <c r="E12" s="79"/>
      <c r="F12" s="109"/>
      <c r="G12" s="179"/>
      <c r="H12" s="183"/>
      <c r="I12" s="181" t="s">
        <v>8</v>
      </c>
      <c r="J12" s="179"/>
      <c r="K12" s="179" t="s">
        <v>9</v>
      </c>
      <c r="L12" s="181" t="s">
        <v>10</v>
      </c>
      <c r="M12" s="179"/>
      <c r="N12" s="110"/>
      <c r="O12" s="178"/>
      <c r="P12" s="110"/>
      <c r="Q12" s="179"/>
    </row>
    <row r="13" spans="1:18" s="20" customFormat="1" ht="30">
      <c r="A13" s="180"/>
      <c r="B13" s="180"/>
      <c r="C13" s="179"/>
      <c r="D13" s="181"/>
      <c r="E13" s="79"/>
      <c r="F13" s="109"/>
      <c r="G13" s="179"/>
      <c r="H13" s="184"/>
      <c r="I13" s="111" t="s">
        <v>11</v>
      </c>
      <c r="J13" s="111" t="s">
        <v>12</v>
      </c>
      <c r="K13" s="180"/>
      <c r="L13" s="112" t="s">
        <v>11</v>
      </c>
      <c r="M13" s="113" t="s">
        <v>12</v>
      </c>
      <c r="N13" s="114"/>
      <c r="O13" s="178"/>
      <c r="P13" s="114" t="s">
        <v>13</v>
      </c>
      <c r="Q13" s="179"/>
    </row>
    <row r="14" spans="1:18" s="20" customFormat="1" ht="13.5" customHeight="1">
      <c r="A14" s="180"/>
      <c r="B14" s="180"/>
      <c r="C14" s="179"/>
      <c r="D14" s="181"/>
      <c r="E14" s="80" t="s">
        <v>23</v>
      </c>
      <c r="F14" s="115" t="s">
        <v>400</v>
      </c>
      <c r="G14" s="179"/>
      <c r="H14" s="185"/>
      <c r="I14" s="112" t="s">
        <v>14</v>
      </c>
      <c r="J14" s="112" t="s">
        <v>15</v>
      </c>
      <c r="K14" s="180"/>
      <c r="L14" s="112" t="s">
        <v>16</v>
      </c>
      <c r="M14" s="113" t="s">
        <v>17</v>
      </c>
      <c r="N14" s="116" t="s">
        <v>21</v>
      </c>
      <c r="O14" s="178"/>
      <c r="P14" s="111" t="s">
        <v>12</v>
      </c>
      <c r="Q14" s="179"/>
    </row>
    <row r="15" spans="1:18" s="20" customFormat="1" ht="29.25" customHeight="1">
      <c r="A15" s="117">
        <v>1</v>
      </c>
      <c r="B15" s="12" t="s">
        <v>172</v>
      </c>
      <c r="C15" s="12" t="s">
        <v>171</v>
      </c>
      <c r="D15" s="87" t="s">
        <v>75</v>
      </c>
      <c r="E15" s="137" t="s">
        <v>464</v>
      </c>
      <c r="F15" s="133" t="s">
        <v>462</v>
      </c>
      <c r="G15" s="118">
        <v>27175</v>
      </c>
      <c r="H15" s="14">
        <v>2628.96</v>
      </c>
      <c r="I15" s="14"/>
      <c r="J15" s="14"/>
      <c r="K15" s="14"/>
      <c r="L15" s="14"/>
      <c r="M15" s="14"/>
      <c r="N15" s="88">
        <v>2628.96</v>
      </c>
      <c r="O15" s="88">
        <v>2628.96</v>
      </c>
      <c r="P15" s="14">
        <f>SUM(J15+K15+M15)</f>
        <v>0</v>
      </c>
      <c r="Q15" s="88">
        <f>SUM(G15-O15)</f>
        <v>24546.04</v>
      </c>
      <c r="R15" s="72"/>
    </row>
    <row r="16" spans="1:18" s="20" customFormat="1" ht="29.25" customHeight="1">
      <c r="A16" s="117">
        <v>2</v>
      </c>
      <c r="B16" s="12" t="s">
        <v>271</v>
      </c>
      <c r="C16" s="12" t="s">
        <v>25</v>
      </c>
      <c r="D16" s="87" t="s">
        <v>100</v>
      </c>
      <c r="E16" s="137" t="s">
        <v>464</v>
      </c>
      <c r="F16" s="133" t="s">
        <v>462</v>
      </c>
      <c r="G16" s="118">
        <v>16850</v>
      </c>
      <c r="H16" s="14">
        <v>583.79</v>
      </c>
      <c r="I16" s="14"/>
      <c r="J16" s="14"/>
      <c r="K16" s="14"/>
      <c r="L16" s="14"/>
      <c r="M16" s="14"/>
      <c r="N16" s="88">
        <v>583.79</v>
      </c>
      <c r="O16" s="88">
        <v>583.79</v>
      </c>
      <c r="P16" s="14">
        <v>0</v>
      </c>
      <c r="Q16" s="88">
        <v>16266.21</v>
      </c>
      <c r="R16" s="72"/>
    </row>
    <row r="17" spans="1:17" s="20" customFormat="1" ht="20.25" customHeight="1">
      <c r="A17" s="119"/>
      <c r="B17" s="120" t="s">
        <v>76</v>
      </c>
      <c r="C17" s="119"/>
      <c r="D17" s="119"/>
      <c r="E17" s="119"/>
      <c r="F17" s="119"/>
      <c r="G17" s="121">
        <f>SUM(G15:G16)</f>
        <v>44025</v>
      </c>
      <c r="H17" s="121">
        <f t="shared" ref="H17:Q17" si="0">SUM(H15:H16)</f>
        <v>3212.75</v>
      </c>
      <c r="I17" s="121">
        <f t="shared" si="0"/>
        <v>0</v>
      </c>
      <c r="J17" s="121">
        <f t="shared" si="0"/>
        <v>0</v>
      </c>
      <c r="K17" s="121">
        <f t="shared" si="0"/>
        <v>0</v>
      </c>
      <c r="L17" s="121">
        <f t="shared" si="0"/>
        <v>0</v>
      </c>
      <c r="M17" s="121">
        <f t="shared" si="0"/>
        <v>0</v>
      </c>
      <c r="N17" s="121">
        <f t="shared" si="0"/>
        <v>3212.75</v>
      </c>
      <c r="O17" s="121">
        <f t="shared" si="0"/>
        <v>3212.75</v>
      </c>
      <c r="P17" s="121">
        <f t="shared" si="0"/>
        <v>0</v>
      </c>
      <c r="Q17" s="121">
        <f t="shared" si="0"/>
        <v>40812.25</v>
      </c>
    </row>
    <row r="18" spans="1:17" s="20" customFormat="1" ht="12.75"/>
    <row r="19" spans="1:17" s="20" customFormat="1" ht="12.75"/>
    <row r="20" spans="1:17" s="20" customFormat="1" ht="12.75">
      <c r="B20" s="21"/>
    </row>
    <row r="21" spans="1:17" s="20" customFormat="1" ht="12.75">
      <c r="B21" s="21"/>
      <c r="M21" s="22"/>
      <c r="N21" s="22"/>
    </row>
    <row r="22" spans="1:17" s="20" customFormat="1" ht="12.75"/>
  </sheetData>
  <mergeCells count="15">
    <mergeCell ref="O11:O14"/>
    <mergeCell ref="Q11:Q14"/>
    <mergeCell ref="K12:K14"/>
    <mergeCell ref="A8:P8"/>
    <mergeCell ref="A9:P9"/>
    <mergeCell ref="A10:P10"/>
    <mergeCell ref="A11:A14"/>
    <mergeCell ref="B11:B14"/>
    <mergeCell ref="C11:C14"/>
    <mergeCell ref="D11:D14"/>
    <mergeCell ref="G11:G14"/>
    <mergeCell ref="H11:H14"/>
    <mergeCell ref="I11:M11"/>
    <mergeCell ref="I12:J12"/>
    <mergeCell ref="L12:M12"/>
  </mergeCells>
  <pageMargins left="0.7" right="0.7" top="0.75" bottom="0.75" header="0.3" footer="0.3"/>
  <pageSetup paperSize="3"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U19"/>
  <sheetViews>
    <sheetView zoomScale="70" zoomScaleNormal="70" workbookViewId="0">
      <selection sqref="A1:T32"/>
    </sheetView>
  </sheetViews>
  <sheetFormatPr baseColWidth="10" defaultColWidth="11.42578125" defaultRowHeight="12.75"/>
  <cols>
    <col min="1" max="1" width="3" style="5" customWidth="1"/>
    <col min="2" max="2" width="28.5703125" style="5" bestFit="1" customWidth="1"/>
    <col min="3" max="3" width="28.42578125" style="5" bestFit="1" customWidth="1"/>
    <col min="4" max="4" width="28.85546875" style="5" customWidth="1"/>
    <col min="5" max="5" width="13.28515625" style="5" customWidth="1"/>
    <col min="6" max="6" width="9.85546875" style="5" bestFit="1" customWidth="1"/>
    <col min="7" max="7" width="12.85546875" style="5" bestFit="1" customWidth="1"/>
    <col min="8" max="8" width="11.85546875" style="5" customWidth="1"/>
    <col min="9" max="9" width="12.140625" style="5" bestFit="1" customWidth="1"/>
    <col min="10" max="10" width="13.140625" style="5" bestFit="1" customWidth="1"/>
    <col min="11" max="11" width="12.140625" style="5" bestFit="1" customWidth="1"/>
    <col min="12" max="13" width="13.140625" style="5" bestFit="1" customWidth="1"/>
    <col min="14" max="14" width="10.42578125" style="5" customWidth="1"/>
    <col min="15" max="15" width="10.5703125" style="5" customWidth="1"/>
    <col min="16" max="16" width="10.28515625" style="5" customWidth="1"/>
    <col min="17" max="17" width="12.28515625" style="5" customWidth="1"/>
    <col min="18" max="18" width="10.7109375" style="5" customWidth="1"/>
    <col min="19" max="19" width="10.85546875" style="17" customWidth="1"/>
    <col min="20" max="16384" width="11.42578125" style="5"/>
  </cols>
  <sheetData>
    <row r="1" spans="1:21" s="20" customFormat="1" ht="12" customHeight="1">
      <c r="A1" s="41" t="s">
        <v>90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2"/>
      <c r="O1" s="42"/>
      <c r="P1" s="42"/>
      <c r="Q1" s="42"/>
    </row>
    <row r="2" spans="1:21" s="20" customFormat="1" ht="12" customHeigh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  <c r="N2" s="42"/>
      <c r="O2" s="42"/>
      <c r="P2" s="42"/>
      <c r="Q2" s="42"/>
    </row>
    <row r="3" spans="1:21" s="20" customFormat="1" ht="12" customHeight="1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42"/>
      <c r="O3" s="42"/>
      <c r="P3" s="42"/>
      <c r="Q3" s="42"/>
    </row>
    <row r="4" spans="1:21" s="20" customFormat="1" ht="12" customHeight="1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  <c r="N4" s="42"/>
      <c r="O4" s="42"/>
      <c r="P4" s="42"/>
      <c r="Q4" s="42"/>
    </row>
    <row r="5" spans="1:21" s="20" customFormat="1" ht="12" customHeight="1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N5" s="42"/>
      <c r="O5" s="42"/>
      <c r="P5" s="42"/>
      <c r="Q5" s="42"/>
    </row>
    <row r="6" spans="1:21" s="20" customFormat="1" ht="12" customHeight="1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  <c r="N6" s="42"/>
      <c r="O6" s="42"/>
      <c r="P6" s="42"/>
      <c r="Q6" s="42"/>
    </row>
    <row r="7" spans="1:21" s="20" customFormat="1" ht="12" customHeight="1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3"/>
      <c r="N7" s="42"/>
      <c r="O7" s="42"/>
      <c r="P7" s="42"/>
      <c r="Q7" s="42"/>
    </row>
    <row r="8" spans="1:21" s="71" customFormat="1" ht="19.5" customHeight="1">
      <c r="A8" s="157" t="s">
        <v>397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</row>
    <row r="9" spans="1:21" s="71" customFormat="1" ht="15" customHeight="1">
      <c r="A9" s="158" t="s">
        <v>479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</row>
    <row r="10" spans="1:21" s="61" customFormat="1" ht="18.75" customHeight="1">
      <c r="A10" s="159" t="s">
        <v>438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</row>
    <row r="11" spans="1:21" s="18" customFormat="1" ht="15" customHeight="1">
      <c r="A11" s="186" t="s">
        <v>0</v>
      </c>
      <c r="B11" s="187" t="s">
        <v>1</v>
      </c>
      <c r="C11" s="190" t="s">
        <v>2</v>
      </c>
      <c r="D11" s="191" t="s">
        <v>3</v>
      </c>
      <c r="E11" s="64"/>
      <c r="F11" s="67"/>
      <c r="G11" s="192" t="s">
        <v>4</v>
      </c>
      <c r="H11" s="192" t="s">
        <v>5</v>
      </c>
      <c r="I11" s="191" t="s">
        <v>6</v>
      </c>
      <c r="J11" s="197"/>
      <c r="K11" s="197"/>
      <c r="L11" s="197"/>
      <c r="M11" s="190"/>
      <c r="N11" s="64"/>
      <c r="O11" s="198" t="s">
        <v>22</v>
      </c>
      <c r="P11" s="192" t="s">
        <v>13</v>
      </c>
      <c r="Q11" s="192" t="s">
        <v>7</v>
      </c>
      <c r="R11" s="64"/>
      <c r="S11" s="201" t="s">
        <v>20</v>
      </c>
    </row>
    <row r="12" spans="1:21" s="18" customFormat="1" ht="39" customHeight="1">
      <c r="A12" s="186"/>
      <c r="B12" s="188"/>
      <c r="C12" s="190"/>
      <c r="D12" s="191"/>
      <c r="E12" s="23"/>
      <c r="F12" s="23"/>
      <c r="G12" s="193"/>
      <c r="H12" s="195"/>
      <c r="I12" s="204" t="s">
        <v>8</v>
      </c>
      <c r="J12" s="205"/>
      <c r="K12" s="206" t="s">
        <v>9</v>
      </c>
      <c r="L12" s="204" t="s">
        <v>10</v>
      </c>
      <c r="M12" s="205"/>
      <c r="N12" s="24"/>
      <c r="O12" s="199"/>
      <c r="P12" s="193"/>
      <c r="Q12" s="193"/>
      <c r="R12" s="23"/>
      <c r="S12" s="202"/>
    </row>
    <row r="13" spans="1:21" s="18" customFormat="1" ht="15.75" customHeight="1">
      <c r="A13" s="186"/>
      <c r="B13" s="188"/>
      <c r="C13" s="190"/>
      <c r="D13" s="191"/>
      <c r="E13" s="23"/>
      <c r="F13" s="23"/>
      <c r="G13" s="193"/>
      <c r="H13" s="193"/>
      <c r="I13" s="25" t="s">
        <v>11</v>
      </c>
      <c r="J13" s="25" t="s">
        <v>12</v>
      </c>
      <c r="K13" s="193"/>
      <c r="L13" s="25" t="s">
        <v>11</v>
      </c>
      <c r="M13" s="26" t="s">
        <v>12</v>
      </c>
      <c r="N13" s="27"/>
      <c r="O13" s="199"/>
      <c r="P13" s="193"/>
      <c r="Q13" s="193"/>
      <c r="R13" s="23" t="s">
        <v>19</v>
      </c>
      <c r="S13" s="202"/>
    </row>
    <row r="14" spans="1:21" s="18" customFormat="1" ht="28.5" customHeight="1">
      <c r="A14" s="186"/>
      <c r="B14" s="189"/>
      <c r="C14" s="190"/>
      <c r="D14" s="191"/>
      <c r="E14" s="66" t="s">
        <v>23</v>
      </c>
      <c r="F14" s="86" t="s">
        <v>400</v>
      </c>
      <c r="G14" s="194"/>
      <c r="H14" s="196"/>
      <c r="I14" s="29" t="s">
        <v>14</v>
      </c>
      <c r="J14" s="29" t="s">
        <v>15</v>
      </c>
      <c r="K14" s="196"/>
      <c r="L14" s="29" t="s">
        <v>16</v>
      </c>
      <c r="M14" s="30" t="s">
        <v>17</v>
      </c>
      <c r="N14" s="7" t="s">
        <v>21</v>
      </c>
      <c r="O14" s="200"/>
      <c r="P14" s="196"/>
      <c r="Q14" s="196"/>
      <c r="R14" s="28"/>
      <c r="S14" s="203"/>
    </row>
    <row r="15" spans="1:21" ht="15">
      <c r="A15" s="34">
        <v>1</v>
      </c>
      <c r="B15" s="11" t="s">
        <v>80</v>
      </c>
      <c r="C15" s="15" t="s">
        <v>53</v>
      </c>
      <c r="D15" s="11" t="s">
        <v>81</v>
      </c>
      <c r="E15" s="12" t="s">
        <v>43</v>
      </c>
      <c r="F15" s="133" t="s">
        <v>462</v>
      </c>
      <c r="G15" s="13">
        <v>95000</v>
      </c>
      <c r="H15" s="13">
        <v>0</v>
      </c>
      <c r="I15" s="13">
        <v>2726.5</v>
      </c>
      <c r="J15" s="11">
        <v>6745</v>
      </c>
      <c r="K15" s="11">
        <v>717.6</v>
      </c>
      <c r="L15" s="13">
        <v>2888</v>
      </c>
      <c r="M15" s="11">
        <v>6735.5</v>
      </c>
      <c r="N15" s="13">
        <v>1375.12</v>
      </c>
      <c r="O15" s="13">
        <v>6989.62</v>
      </c>
      <c r="P15" s="14">
        <f t="shared" ref="P15" si="0">SUM(J15+K15+M15)</f>
        <v>14198.1</v>
      </c>
      <c r="Q15" s="13">
        <f>SUM(G15-O15)</f>
        <v>88010.38</v>
      </c>
      <c r="R15" s="16">
        <v>44378</v>
      </c>
      <c r="S15" s="16">
        <v>44562</v>
      </c>
      <c r="T15"/>
      <c r="U15" s="6"/>
    </row>
    <row r="16" spans="1:21">
      <c r="A16" s="36"/>
      <c r="B16" s="31" t="s">
        <v>24</v>
      </c>
      <c r="C16" s="32"/>
      <c r="D16" s="32"/>
      <c r="E16" s="32"/>
      <c r="F16" s="32"/>
      <c r="G16" s="68">
        <f t="shared" ref="G16:Q16" si="1">SUM(G15:G15)</f>
        <v>95000</v>
      </c>
      <c r="H16" s="68">
        <f t="shared" si="1"/>
        <v>0</v>
      </c>
      <c r="I16" s="68">
        <f t="shared" si="1"/>
        <v>2726.5</v>
      </c>
      <c r="J16" s="68">
        <f t="shared" si="1"/>
        <v>6745</v>
      </c>
      <c r="K16" s="68">
        <f t="shared" si="1"/>
        <v>717.6</v>
      </c>
      <c r="L16" s="68">
        <f t="shared" si="1"/>
        <v>2888</v>
      </c>
      <c r="M16" s="68">
        <f t="shared" si="1"/>
        <v>6735.5</v>
      </c>
      <c r="N16" s="68">
        <f t="shared" si="1"/>
        <v>1375.12</v>
      </c>
      <c r="O16" s="68">
        <f t="shared" si="1"/>
        <v>6989.62</v>
      </c>
      <c r="P16" s="68">
        <f t="shared" si="1"/>
        <v>14198.1</v>
      </c>
      <c r="Q16" s="68">
        <f t="shared" si="1"/>
        <v>88010.38</v>
      </c>
      <c r="R16" s="37"/>
      <c r="S16" s="32"/>
    </row>
    <row r="17" spans="2:18" s="17" customFormat="1">
      <c r="B17" s="38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40"/>
    </row>
    <row r="18" spans="2:18">
      <c r="C18" s="9"/>
    </row>
    <row r="19" spans="2:18">
      <c r="C19" s="9"/>
    </row>
  </sheetData>
  <mergeCells count="17">
    <mergeCell ref="Q11:Q14"/>
    <mergeCell ref="S11:S14"/>
    <mergeCell ref="I12:J12"/>
    <mergeCell ref="K12:K14"/>
    <mergeCell ref="L12:M12"/>
    <mergeCell ref="A8:P8"/>
    <mergeCell ref="A9:P9"/>
    <mergeCell ref="A10:P10"/>
    <mergeCell ref="A11:A14"/>
    <mergeCell ref="B11:B14"/>
    <mergeCell ref="C11:C14"/>
    <mergeCell ref="D11:D14"/>
    <mergeCell ref="G11:G14"/>
    <mergeCell ref="H11:H14"/>
    <mergeCell ref="I11:M11"/>
    <mergeCell ref="O11:O14"/>
    <mergeCell ref="P11:P14"/>
  </mergeCells>
  <pageMargins left="0.7" right="0.7" top="0.75" bottom="0.75" header="0.3" footer="0.3"/>
  <pageSetup paperSize="3" scale="7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R21"/>
  <sheetViews>
    <sheetView workbookViewId="0">
      <selection activeCell="M24" sqref="M24"/>
    </sheetView>
  </sheetViews>
  <sheetFormatPr baseColWidth="10" defaultRowHeight="12.75"/>
  <cols>
    <col min="1" max="1" width="4.5703125" style="20" customWidth="1"/>
    <col min="2" max="2" width="32.42578125" style="20" customWidth="1"/>
    <col min="3" max="3" width="21.140625" style="20" customWidth="1"/>
    <col min="4" max="4" width="12.140625" style="20" customWidth="1"/>
    <col min="5" max="5" width="16.140625" style="20" customWidth="1"/>
    <col min="6" max="6" width="10.140625" style="20" customWidth="1"/>
    <col min="7" max="7" width="13.7109375" style="20" customWidth="1"/>
    <col min="8" max="8" width="7.5703125" style="20" customWidth="1"/>
    <col min="9" max="10" width="11.5703125" style="20" bestFit="1" customWidth="1"/>
    <col min="11" max="11" width="9.28515625" style="20" customWidth="1"/>
    <col min="12" max="12" width="11.5703125" style="20" bestFit="1" customWidth="1"/>
    <col min="13" max="13" width="10.85546875" style="20" customWidth="1"/>
    <col min="14" max="14" width="11.140625" style="20" customWidth="1"/>
    <col min="15" max="15" width="11.5703125" style="20" bestFit="1" customWidth="1"/>
    <col min="16" max="16" width="11.5703125" style="20" customWidth="1"/>
    <col min="17" max="17" width="11" style="20" customWidth="1"/>
    <col min="18" max="259" width="11.42578125" style="20"/>
    <col min="260" max="260" width="22.42578125" style="20" customWidth="1"/>
    <col min="261" max="261" width="18.140625" style="20" customWidth="1"/>
    <col min="262" max="262" width="16" style="20" customWidth="1"/>
    <col min="263" max="271" width="11.42578125" style="20"/>
    <col min="272" max="272" width="15.28515625" style="20" customWidth="1"/>
    <col min="273" max="515" width="11.42578125" style="20"/>
    <col min="516" max="516" width="22.42578125" style="20" customWidth="1"/>
    <col min="517" max="517" width="18.140625" style="20" customWidth="1"/>
    <col min="518" max="518" width="16" style="20" customWidth="1"/>
    <col min="519" max="527" width="11.42578125" style="20"/>
    <col min="528" max="528" width="15.28515625" style="20" customWidth="1"/>
    <col min="529" max="771" width="11.42578125" style="20"/>
    <col min="772" max="772" width="22.42578125" style="20" customWidth="1"/>
    <col min="773" max="773" width="18.140625" style="20" customWidth="1"/>
    <col min="774" max="774" width="16" style="20" customWidth="1"/>
    <col min="775" max="783" width="11.42578125" style="20"/>
    <col min="784" max="784" width="15.28515625" style="20" customWidth="1"/>
    <col min="785" max="1027" width="11.42578125" style="20"/>
    <col min="1028" max="1028" width="22.42578125" style="20" customWidth="1"/>
    <col min="1029" max="1029" width="18.140625" style="20" customWidth="1"/>
    <col min="1030" max="1030" width="16" style="20" customWidth="1"/>
    <col min="1031" max="1039" width="11.42578125" style="20"/>
    <col min="1040" max="1040" width="15.28515625" style="20" customWidth="1"/>
    <col min="1041" max="1283" width="11.42578125" style="20"/>
    <col min="1284" max="1284" width="22.42578125" style="20" customWidth="1"/>
    <col min="1285" max="1285" width="18.140625" style="20" customWidth="1"/>
    <col min="1286" max="1286" width="16" style="20" customWidth="1"/>
    <col min="1287" max="1295" width="11.42578125" style="20"/>
    <col min="1296" max="1296" width="15.28515625" style="20" customWidth="1"/>
    <col min="1297" max="1539" width="11.42578125" style="20"/>
    <col min="1540" max="1540" width="22.42578125" style="20" customWidth="1"/>
    <col min="1541" max="1541" width="18.140625" style="20" customWidth="1"/>
    <col min="1542" max="1542" width="16" style="20" customWidth="1"/>
    <col min="1543" max="1551" width="11.42578125" style="20"/>
    <col min="1552" max="1552" width="15.28515625" style="20" customWidth="1"/>
    <col min="1553" max="1795" width="11.42578125" style="20"/>
    <col min="1796" max="1796" width="22.42578125" style="20" customWidth="1"/>
    <col min="1797" max="1797" width="18.140625" style="20" customWidth="1"/>
    <col min="1798" max="1798" width="16" style="20" customWidth="1"/>
    <col min="1799" max="1807" width="11.42578125" style="20"/>
    <col min="1808" max="1808" width="15.28515625" style="20" customWidth="1"/>
    <col min="1809" max="2051" width="11.42578125" style="20"/>
    <col min="2052" max="2052" width="22.42578125" style="20" customWidth="1"/>
    <col min="2053" max="2053" width="18.140625" style="20" customWidth="1"/>
    <col min="2054" max="2054" width="16" style="20" customWidth="1"/>
    <col min="2055" max="2063" width="11.42578125" style="20"/>
    <col min="2064" max="2064" width="15.28515625" style="20" customWidth="1"/>
    <col min="2065" max="2307" width="11.42578125" style="20"/>
    <col min="2308" max="2308" width="22.42578125" style="20" customWidth="1"/>
    <col min="2309" max="2309" width="18.140625" style="20" customWidth="1"/>
    <col min="2310" max="2310" width="16" style="20" customWidth="1"/>
    <col min="2311" max="2319" width="11.42578125" style="20"/>
    <col min="2320" max="2320" width="15.28515625" style="20" customWidth="1"/>
    <col min="2321" max="2563" width="11.42578125" style="20"/>
    <col min="2564" max="2564" width="22.42578125" style="20" customWidth="1"/>
    <col min="2565" max="2565" width="18.140625" style="20" customWidth="1"/>
    <col min="2566" max="2566" width="16" style="20" customWidth="1"/>
    <col min="2567" max="2575" width="11.42578125" style="20"/>
    <col min="2576" max="2576" width="15.28515625" style="20" customWidth="1"/>
    <col min="2577" max="2819" width="11.42578125" style="20"/>
    <col min="2820" max="2820" width="22.42578125" style="20" customWidth="1"/>
    <col min="2821" max="2821" width="18.140625" style="20" customWidth="1"/>
    <col min="2822" max="2822" width="16" style="20" customWidth="1"/>
    <col min="2823" max="2831" width="11.42578125" style="20"/>
    <col min="2832" max="2832" width="15.28515625" style="20" customWidth="1"/>
    <col min="2833" max="3075" width="11.42578125" style="20"/>
    <col min="3076" max="3076" width="22.42578125" style="20" customWidth="1"/>
    <col min="3077" max="3077" width="18.140625" style="20" customWidth="1"/>
    <col min="3078" max="3078" width="16" style="20" customWidth="1"/>
    <col min="3079" max="3087" width="11.42578125" style="20"/>
    <col min="3088" max="3088" width="15.28515625" style="20" customWidth="1"/>
    <col min="3089" max="3331" width="11.42578125" style="20"/>
    <col min="3332" max="3332" width="22.42578125" style="20" customWidth="1"/>
    <col min="3333" max="3333" width="18.140625" style="20" customWidth="1"/>
    <col min="3334" max="3334" width="16" style="20" customWidth="1"/>
    <col min="3335" max="3343" width="11.42578125" style="20"/>
    <col min="3344" max="3344" width="15.28515625" style="20" customWidth="1"/>
    <col min="3345" max="3587" width="11.42578125" style="20"/>
    <col min="3588" max="3588" width="22.42578125" style="20" customWidth="1"/>
    <col min="3589" max="3589" width="18.140625" style="20" customWidth="1"/>
    <col min="3590" max="3590" width="16" style="20" customWidth="1"/>
    <col min="3591" max="3599" width="11.42578125" style="20"/>
    <col min="3600" max="3600" width="15.28515625" style="20" customWidth="1"/>
    <col min="3601" max="3843" width="11.42578125" style="20"/>
    <col min="3844" max="3844" width="22.42578125" style="20" customWidth="1"/>
    <col min="3845" max="3845" width="18.140625" style="20" customWidth="1"/>
    <col min="3846" max="3846" width="16" style="20" customWidth="1"/>
    <col min="3847" max="3855" width="11.42578125" style="20"/>
    <col min="3856" max="3856" width="15.28515625" style="20" customWidth="1"/>
    <col min="3857" max="4099" width="11.42578125" style="20"/>
    <col min="4100" max="4100" width="22.42578125" style="20" customWidth="1"/>
    <col min="4101" max="4101" width="18.140625" style="20" customWidth="1"/>
    <col min="4102" max="4102" width="16" style="20" customWidth="1"/>
    <col min="4103" max="4111" width="11.42578125" style="20"/>
    <col min="4112" max="4112" width="15.28515625" style="20" customWidth="1"/>
    <col min="4113" max="4355" width="11.42578125" style="20"/>
    <col min="4356" max="4356" width="22.42578125" style="20" customWidth="1"/>
    <col min="4357" max="4357" width="18.140625" style="20" customWidth="1"/>
    <col min="4358" max="4358" width="16" style="20" customWidth="1"/>
    <col min="4359" max="4367" width="11.42578125" style="20"/>
    <col min="4368" max="4368" width="15.28515625" style="20" customWidth="1"/>
    <col min="4369" max="4611" width="11.42578125" style="20"/>
    <col min="4612" max="4612" width="22.42578125" style="20" customWidth="1"/>
    <col min="4613" max="4613" width="18.140625" style="20" customWidth="1"/>
    <col min="4614" max="4614" width="16" style="20" customWidth="1"/>
    <col min="4615" max="4623" width="11.42578125" style="20"/>
    <col min="4624" max="4624" width="15.28515625" style="20" customWidth="1"/>
    <col min="4625" max="4867" width="11.42578125" style="20"/>
    <col min="4868" max="4868" width="22.42578125" style="20" customWidth="1"/>
    <col min="4869" max="4869" width="18.140625" style="20" customWidth="1"/>
    <col min="4870" max="4870" width="16" style="20" customWidth="1"/>
    <col min="4871" max="4879" width="11.42578125" style="20"/>
    <col min="4880" max="4880" width="15.28515625" style="20" customWidth="1"/>
    <col min="4881" max="5123" width="11.42578125" style="20"/>
    <col min="5124" max="5124" width="22.42578125" style="20" customWidth="1"/>
    <col min="5125" max="5125" width="18.140625" style="20" customWidth="1"/>
    <col min="5126" max="5126" width="16" style="20" customWidth="1"/>
    <col min="5127" max="5135" width="11.42578125" style="20"/>
    <col min="5136" max="5136" width="15.28515625" style="20" customWidth="1"/>
    <col min="5137" max="5379" width="11.42578125" style="20"/>
    <col min="5380" max="5380" width="22.42578125" style="20" customWidth="1"/>
    <col min="5381" max="5381" width="18.140625" style="20" customWidth="1"/>
    <col min="5382" max="5382" width="16" style="20" customWidth="1"/>
    <col min="5383" max="5391" width="11.42578125" style="20"/>
    <col min="5392" max="5392" width="15.28515625" style="20" customWidth="1"/>
    <col min="5393" max="5635" width="11.42578125" style="20"/>
    <col min="5636" max="5636" width="22.42578125" style="20" customWidth="1"/>
    <col min="5637" max="5637" width="18.140625" style="20" customWidth="1"/>
    <col min="5638" max="5638" width="16" style="20" customWidth="1"/>
    <col min="5639" max="5647" width="11.42578125" style="20"/>
    <col min="5648" max="5648" width="15.28515625" style="20" customWidth="1"/>
    <col min="5649" max="5891" width="11.42578125" style="20"/>
    <col min="5892" max="5892" width="22.42578125" style="20" customWidth="1"/>
    <col min="5893" max="5893" width="18.140625" style="20" customWidth="1"/>
    <col min="5894" max="5894" width="16" style="20" customWidth="1"/>
    <col min="5895" max="5903" width="11.42578125" style="20"/>
    <col min="5904" max="5904" width="15.28515625" style="20" customWidth="1"/>
    <col min="5905" max="6147" width="11.42578125" style="20"/>
    <col min="6148" max="6148" width="22.42578125" style="20" customWidth="1"/>
    <col min="6149" max="6149" width="18.140625" style="20" customWidth="1"/>
    <col min="6150" max="6150" width="16" style="20" customWidth="1"/>
    <col min="6151" max="6159" width="11.42578125" style="20"/>
    <col min="6160" max="6160" width="15.28515625" style="20" customWidth="1"/>
    <col min="6161" max="6403" width="11.42578125" style="20"/>
    <col min="6404" max="6404" width="22.42578125" style="20" customWidth="1"/>
    <col min="6405" max="6405" width="18.140625" style="20" customWidth="1"/>
    <col min="6406" max="6406" width="16" style="20" customWidth="1"/>
    <col min="6407" max="6415" width="11.42578125" style="20"/>
    <col min="6416" max="6416" width="15.28515625" style="20" customWidth="1"/>
    <col min="6417" max="6659" width="11.42578125" style="20"/>
    <col min="6660" max="6660" width="22.42578125" style="20" customWidth="1"/>
    <col min="6661" max="6661" width="18.140625" style="20" customWidth="1"/>
    <col min="6662" max="6662" width="16" style="20" customWidth="1"/>
    <col min="6663" max="6671" width="11.42578125" style="20"/>
    <col min="6672" max="6672" width="15.28515625" style="20" customWidth="1"/>
    <col min="6673" max="6915" width="11.42578125" style="20"/>
    <col min="6916" max="6916" width="22.42578125" style="20" customWidth="1"/>
    <col min="6917" max="6917" width="18.140625" style="20" customWidth="1"/>
    <col min="6918" max="6918" width="16" style="20" customWidth="1"/>
    <col min="6919" max="6927" width="11.42578125" style="20"/>
    <col min="6928" max="6928" width="15.28515625" style="20" customWidth="1"/>
    <col min="6929" max="7171" width="11.42578125" style="20"/>
    <col min="7172" max="7172" width="22.42578125" style="20" customWidth="1"/>
    <col min="7173" max="7173" width="18.140625" style="20" customWidth="1"/>
    <col min="7174" max="7174" width="16" style="20" customWidth="1"/>
    <col min="7175" max="7183" width="11.42578125" style="20"/>
    <col min="7184" max="7184" width="15.28515625" style="20" customWidth="1"/>
    <col min="7185" max="7427" width="11.42578125" style="20"/>
    <col min="7428" max="7428" width="22.42578125" style="20" customWidth="1"/>
    <col min="7429" max="7429" width="18.140625" style="20" customWidth="1"/>
    <col min="7430" max="7430" width="16" style="20" customWidth="1"/>
    <col min="7431" max="7439" width="11.42578125" style="20"/>
    <col min="7440" max="7440" width="15.28515625" style="20" customWidth="1"/>
    <col min="7441" max="7683" width="11.42578125" style="20"/>
    <col min="7684" max="7684" width="22.42578125" style="20" customWidth="1"/>
    <col min="7685" max="7685" width="18.140625" style="20" customWidth="1"/>
    <col min="7686" max="7686" width="16" style="20" customWidth="1"/>
    <col min="7687" max="7695" width="11.42578125" style="20"/>
    <col min="7696" max="7696" width="15.28515625" style="20" customWidth="1"/>
    <col min="7697" max="7939" width="11.42578125" style="20"/>
    <col min="7940" max="7940" width="22.42578125" style="20" customWidth="1"/>
    <col min="7941" max="7941" width="18.140625" style="20" customWidth="1"/>
    <col min="7942" max="7942" width="16" style="20" customWidth="1"/>
    <col min="7943" max="7951" width="11.42578125" style="20"/>
    <col min="7952" max="7952" width="15.28515625" style="20" customWidth="1"/>
    <col min="7953" max="8195" width="11.42578125" style="20"/>
    <col min="8196" max="8196" width="22.42578125" style="20" customWidth="1"/>
    <col min="8197" max="8197" width="18.140625" style="20" customWidth="1"/>
    <col min="8198" max="8198" width="16" style="20" customWidth="1"/>
    <col min="8199" max="8207" width="11.42578125" style="20"/>
    <col min="8208" max="8208" width="15.28515625" style="20" customWidth="1"/>
    <col min="8209" max="8451" width="11.42578125" style="20"/>
    <col min="8452" max="8452" width="22.42578125" style="20" customWidth="1"/>
    <col min="8453" max="8453" width="18.140625" style="20" customWidth="1"/>
    <col min="8454" max="8454" width="16" style="20" customWidth="1"/>
    <col min="8455" max="8463" width="11.42578125" style="20"/>
    <col min="8464" max="8464" width="15.28515625" style="20" customWidth="1"/>
    <col min="8465" max="8707" width="11.42578125" style="20"/>
    <col min="8708" max="8708" width="22.42578125" style="20" customWidth="1"/>
    <col min="8709" max="8709" width="18.140625" style="20" customWidth="1"/>
    <col min="8710" max="8710" width="16" style="20" customWidth="1"/>
    <col min="8711" max="8719" width="11.42578125" style="20"/>
    <col min="8720" max="8720" width="15.28515625" style="20" customWidth="1"/>
    <col min="8721" max="8963" width="11.42578125" style="20"/>
    <col min="8964" max="8964" width="22.42578125" style="20" customWidth="1"/>
    <col min="8965" max="8965" width="18.140625" style="20" customWidth="1"/>
    <col min="8966" max="8966" width="16" style="20" customWidth="1"/>
    <col min="8967" max="8975" width="11.42578125" style="20"/>
    <col min="8976" max="8976" width="15.28515625" style="20" customWidth="1"/>
    <col min="8977" max="9219" width="11.42578125" style="20"/>
    <col min="9220" max="9220" width="22.42578125" style="20" customWidth="1"/>
    <col min="9221" max="9221" width="18.140625" style="20" customWidth="1"/>
    <col min="9222" max="9222" width="16" style="20" customWidth="1"/>
    <col min="9223" max="9231" width="11.42578125" style="20"/>
    <col min="9232" max="9232" width="15.28515625" style="20" customWidth="1"/>
    <col min="9233" max="9475" width="11.42578125" style="20"/>
    <col min="9476" max="9476" width="22.42578125" style="20" customWidth="1"/>
    <col min="9477" max="9477" width="18.140625" style="20" customWidth="1"/>
    <col min="9478" max="9478" width="16" style="20" customWidth="1"/>
    <col min="9479" max="9487" width="11.42578125" style="20"/>
    <col min="9488" max="9488" width="15.28515625" style="20" customWidth="1"/>
    <col min="9489" max="9731" width="11.42578125" style="20"/>
    <col min="9732" max="9732" width="22.42578125" style="20" customWidth="1"/>
    <col min="9733" max="9733" width="18.140625" style="20" customWidth="1"/>
    <col min="9734" max="9734" width="16" style="20" customWidth="1"/>
    <col min="9735" max="9743" width="11.42578125" style="20"/>
    <col min="9744" max="9744" width="15.28515625" style="20" customWidth="1"/>
    <col min="9745" max="9987" width="11.42578125" style="20"/>
    <col min="9988" max="9988" width="22.42578125" style="20" customWidth="1"/>
    <col min="9989" max="9989" width="18.140625" style="20" customWidth="1"/>
    <col min="9990" max="9990" width="16" style="20" customWidth="1"/>
    <col min="9991" max="9999" width="11.42578125" style="20"/>
    <col min="10000" max="10000" width="15.28515625" style="20" customWidth="1"/>
    <col min="10001" max="10243" width="11.42578125" style="20"/>
    <col min="10244" max="10244" width="22.42578125" style="20" customWidth="1"/>
    <col min="10245" max="10245" width="18.140625" style="20" customWidth="1"/>
    <col min="10246" max="10246" width="16" style="20" customWidth="1"/>
    <col min="10247" max="10255" width="11.42578125" style="20"/>
    <col min="10256" max="10256" width="15.28515625" style="20" customWidth="1"/>
    <col min="10257" max="10499" width="11.42578125" style="20"/>
    <col min="10500" max="10500" width="22.42578125" style="20" customWidth="1"/>
    <col min="10501" max="10501" width="18.140625" style="20" customWidth="1"/>
    <col min="10502" max="10502" width="16" style="20" customWidth="1"/>
    <col min="10503" max="10511" width="11.42578125" style="20"/>
    <col min="10512" max="10512" width="15.28515625" style="20" customWidth="1"/>
    <col min="10513" max="10755" width="11.42578125" style="20"/>
    <col min="10756" max="10756" width="22.42578125" style="20" customWidth="1"/>
    <col min="10757" max="10757" width="18.140625" style="20" customWidth="1"/>
    <col min="10758" max="10758" width="16" style="20" customWidth="1"/>
    <col min="10759" max="10767" width="11.42578125" style="20"/>
    <col min="10768" max="10768" width="15.28515625" style="20" customWidth="1"/>
    <col min="10769" max="11011" width="11.42578125" style="20"/>
    <col min="11012" max="11012" width="22.42578125" style="20" customWidth="1"/>
    <col min="11013" max="11013" width="18.140625" style="20" customWidth="1"/>
    <col min="11014" max="11014" width="16" style="20" customWidth="1"/>
    <col min="11015" max="11023" width="11.42578125" style="20"/>
    <col min="11024" max="11024" width="15.28515625" style="20" customWidth="1"/>
    <col min="11025" max="11267" width="11.42578125" style="20"/>
    <col min="11268" max="11268" width="22.42578125" style="20" customWidth="1"/>
    <col min="11269" max="11269" width="18.140625" style="20" customWidth="1"/>
    <col min="11270" max="11270" width="16" style="20" customWidth="1"/>
    <col min="11271" max="11279" width="11.42578125" style="20"/>
    <col min="11280" max="11280" width="15.28515625" style="20" customWidth="1"/>
    <col min="11281" max="11523" width="11.42578125" style="20"/>
    <col min="11524" max="11524" width="22.42578125" style="20" customWidth="1"/>
    <col min="11525" max="11525" width="18.140625" style="20" customWidth="1"/>
    <col min="11526" max="11526" width="16" style="20" customWidth="1"/>
    <col min="11527" max="11535" width="11.42578125" style="20"/>
    <col min="11536" max="11536" width="15.28515625" style="20" customWidth="1"/>
    <col min="11537" max="11779" width="11.42578125" style="20"/>
    <col min="11780" max="11780" width="22.42578125" style="20" customWidth="1"/>
    <col min="11781" max="11781" width="18.140625" style="20" customWidth="1"/>
    <col min="11782" max="11782" width="16" style="20" customWidth="1"/>
    <col min="11783" max="11791" width="11.42578125" style="20"/>
    <col min="11792" max="11792" width="15.28515625" style="20" customWidth="1"/>
    <col min="11793" max="12035" width="11.42578125" style="20"/>
    <col min="12036" max="12036" width="22.42578125" style="20" customWidth="1"/>
    <col min="12037" max="12037" width="18.140625" style="20" customWidth="1"/>
    <col min="12038" max="12038" width="16" style="20" customWidth="1"/>
    <col min="12039" max="12047" width="11.42578125" style="20"/>
    <col min="12048" max="12048" width="15.28515625" style="20" customWidth="1"/>
    <col min="12049" max="12291" width="11.42578125" style="20"/>
    <col min="12292" max="12292" width="22.42578125" style="20" customWidth="1"/>
    <col min="12293" max="12293" width="18.140625" style="20" customWidth="1"/>
    <col min="12294" max="12294" width="16" style="20" customWidth="1"/>
    <col min="12295" max="12303" width="11.42578125" style="20"/>
    <col min="12304" max="12304" width="15.28515625" style="20" customWidth="1"/>
    <col min="12305" max="12547" width="11.42578125" style="20"/>
    <col min="12548" max="12548" width="22.42578125" style="20" customWidth="1"/>
    <col min="12549" max="12549" width="18.140625" style="20" customWidth="1"/>
    <col min="12550" max="12550" width="16" style="20" customWidth="1"/>
    <col min="12551" max="12559" width="11.42578125" style="20"/>
    <col min="12560" max="12560" width="15.28515625" style="20" customWidth="1"/>
    <col min="12561" max="12803" width="11.42578125" style="20"/>
    <col min="12804" max="12804" width="22.42578125" style="20" customWidth="1"/>
    <col min="12805" max="12805" width="18.140625" style="20" customWidth="1"/>
    <col min="12806" max="12806" width="16" style="20" customWidth="1"/>
    <col min="12807" max="12815" width="11.42578125" style="20"/>
    <col min="12816" max="12816" width="15.28515625" style="20" customWidth="1"/>
    <col min="12817" max="13059" width="11.42578125" style="20"/>
    <col min="13060" max="13060" width="22.42578125" style="20" customWidth="1"/>
    <col min="13061" max="13061" width="18.140625" style="20" customWidth="1"/>
    <col min="13062" max="13062" width="16" style="20" customWidth="1"/>
    <col min="13063" max="13071" width="11.42578125" style="20"/>
    <col min="13072" max="13072" width="15.28515625" style="20" customWidth="1"/>
    <col min="13073" max="13315" width="11.42578125" style="20"/>
    <col min="13316" max="13316" width="22.42578125" style="20" customWidth="1"/>
    <col min="13317" max="13317" width="18.140625" style="20" customWidth="1"/>
    <col min="13318" max="13318" width="16" style="20" customWidth="1"/>
    <col min="13319" max="13327" width="11.42578125" style="20"/>
    <col min="13328" max="13328" width="15.28515625" style="20" customWidth="1"/>
    <col min="13329" max="13571" width="11.42578125" style="20"/>
    <col min="13572" max="13572" width="22.42578125" style="20" customWidth="1"/>
    <col min="13573" max="13573" width="18.140625" style="20" customWidth="1"/>
    <col min="13574" max="13574" width="16" style="20" customWidth="1"/>
    <col min="13575" max="13583" width="11.42578125" style="20"/>
    <col min="13584" max="13584" width="15.28515625" style="20" customWidth="1"/>
    <col min="13585" max="13827" width="11.42578125" style="20"/>
    <col min="13828" max="13828" width="22.42578125" style="20" customWidth="1"/>
    <col min="13829" max="13829" width="18.140625" style="20" customWidth="1"/>
    <col min="13830" max="13830" width="16" style="20" customWidth="1"/>
    <col min="13831" max="13839" width="11.42578125" style="20"/>
    <col min="13840" max="13840" width="15.28515625" style="20" customWidth="1"/>
    <col min="13841" max="14083" width="11.42578125" style="20"/>
    <col min="14084" max="14084" width="22.42578125" style="20" customWidth="1"/>
    <col min="14085" max="14085" width="18.140625" style="20" customWidth="1"/>
    <col min="14086" max="14086" width="16" style="20" customWidth="1"/>
    <col min="14087" max="14095" width="11.42578125" style="20"/>
    <col min="14096" max="14096" width="15.28515625" style="20" customWidth="1"/>
    <col min="14097" max="14339" width="11.42578125" style="20"/>
    <col min="14340" max="14340" width="22.42578125" style="20" customWidth="1"/>
    <col min="14341" max="14341" width="18.140625" style="20" customWidth="1"/>
    <col min="14342" max="14342" width="16" style="20" customWidth="1"/>
    <col min="14343" max="14351" width="11.42578125" style="20"/>
    <col min="14352" max="14352" width="15.28515625" style="20" customWidth="1"/>
    <col min="14353" max="14595" width="11.42578125" style="20"/>
    <col min="14596" max="14596" width="22.42578125" style="20" customWidth="1"/>
    <col min="14597" max="14597" width="18.140625" style="20" customWidth="1"/>
    <col min="14598" max="14598" width="16" style="20" customWidth="1"/>
    <col min="14599" max="14607" width="11.42578125" style="20"/>
    <col min="14608" max="14608" width="15.28515625" style="20" customWidth="1"/>
    <col min="14609" max="14851" width="11.42578125" style="20"/>
    <col min="14852" max="14852" width="22.42578125" style="20" customWidth="1"/>
    <col min="14853" max="14853" width="18.140625" style="20" customWidth="1"/>
    <col min="14854" max="14854" width="16" style="20" customWidth="1"/>
    <col min="14855" max="14863" width="11.42578125" style="20"/>
    <col min="14864" max="14864" width="15.28515625" style="20" customWidth="1"/>
    <col min="14865" max="15107" width="11.42578125" style="20"/>
    <col min="15108" max="15108" width="22.42578125" style="20" customWidth="1"/>
    <col min="15109" max="15109" width="18.140625" style="20" customWidth="1"/>
    <col min="15110" max="15110" width="16" style="20" customWidth="1"/>
    <col min="15111" max="15119" width="11.42578125" style="20"/>
    <col min="15120" max="15120" width="15.28515625" style="20" customWidth="1"/>
    <col min="15121" max="15363" width="11.42578125" style="20"/>
    <col min="15364" max="15364" width="22.42578125" style="20" customWidth="1"/>
    <col min="15365" max="15365" width="18.140625" style="20" customWidth="1"/>
    <col min="15366" max="15366" width="16" style="20" customWidth="1"/>
    <col min="15367" max="15375" width="11.42578125" style="20"/>
    <col min="15376" max="15376" width="15.28515625" style="20" customWidth="1"/>
    <col min="15377" max="15619" width="11.42578125" style="20"/>
    <col min="15620" max="15620" width="22.42578125" style="20" customWidth="1"/>
    <col min="15621" max="15621" width="18.140625" style="20" customWidth="1"/>
    <col min="15622" max="15622" width="16" style="20" customWidth="1"/>
    <col min="15623" max="15631" width="11.42578125" style="20"/>
    <col min="15632" max="15632" width="15.28515625" style="20" customWidth="1"/>
    <col min="15633" max="15875" width="11.42578125" style="20"/>
    <col min="15876" max="15876" width="22.42578125" style="20" customWidth="1"/>
    <col min="15877" max="15877" width="18.140625" style="20" customWidth="1"/>
    <col min="15878" max="15878" width="16" style="20" customWidth="1"/>
    <col min="15879" max="15887" width="11.42578125" style="20"/>
    <col min="15888" max="15888" width="15.28515625" style="20" customWidth="1"/>
    <col min="15889" max="16131" width="11.42578125" style="20"/>
    <col min="16132" max="16132" width="22.42578125" style="20" customWidth="1"/>
    <col min="16133" max="16133" width="18.140625" style="20" customWidth="1"/>
    <col min="16134" max="16134" width="16" style="20" customWidth="1"/>
    <col min="16135" max="16143" width="11.42578125" style="20"/>
    <col min="16144" max="16144" width="15.28515625" style="20" customWidth="1"/>
    <col min="16145" max="16384" width="11.42578125" style="20"/>
  </cols>
  <sheetData>
    <row r="1" spans="1:18" ht="12" customHeight="1">
      <c r="A1" s="41" t="s">
        <v>90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2"/>
      <c r="O1" s="42"/>
      <c r="P1" s="42"/>
      <c r="Q1" s="42"/>
    </row>
    <row r="2" spans="1:18" ht="12" customHeight="1">
      <c r="A2" s="41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  <c r="N2" s="42"/>
      <c r="O2" s="42"/>
      <c r="P2" s="42"/>
      <c r="Q2" s="42"/>
    </row>
    <row r="3" spans="1:18" ht="12" customHeight="1">
      <c r="A3" s="41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42"/>
      <c r="O3" s="42"/>
      <c r="P3" s="42"/>
      <c r="Q3" s="42"/>
    </row>
    <row r="4" spans="1:18" ht="12" customHeight="1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  <c r="N4" s="42"/>
      <c r="O4" s="42"/>
      <c r="P4" s="42"/>
      <c r="Q4" s="42"/>
    </row>
    <row r="5" spans="1:18" ht="12" customHeight="1">
      <c r="A5" s="41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N5" s="42"/>
      <c r="O5" s="42"/>
      <c r="P5" s="42"/>
      <c r="Q5" s="42"/>
    </row>
    <row r="6" spans="1:18" ht="12" customHeight="1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  <c r="N6" s="42"/>
      <c r="O6" s="42"/>
      <c r="P6" s="42"/>
      <c r="Q6" s="42"/>
    </row>
    <row r="7" spans="1:18" ht="12" customHeight="1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3"/>
      <c r="N7" s="42"/>
      <c r="O7" s="42"/>
      <c r="P7" s="42"/>
      <c r="Q7" s="42"/>
    </row>
    <row r="8" spans="1:18" s="71" customFormat="1" ht="19.5" customHeight="1">
      <c r="A8" s="157" t="s">
        <v>397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</row>
    <row r="9" spans="1:18" s="71" customFormat="1" ht="18.75" customHeight="1">
      <c r="A9" s="158" t="s">
        <v>480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</row>
    <row r="10" spans="1:18" s="61" customFormat="1" ht="12" customHeight="1">
      <c r="A10" s="159" t="s">
        <v>436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</row>
    <row r="11" spans="1:18" s="122" customFormat="1" ht="15">
      <c r="A11" s="180" t="s">
        <v>0</v>
      </c>
      <c r="B11" s="180" t="s">
        <v>1</v>
      </c>
      <c r="C11" s="179" t="s">
        <v>2</v>
      </c>
      <c r="D11" s="181" t="s">
        <v>3</v>
      </c>
      <c r="E11" s="78"/>
      <c r="F11" s="107"/>
      <c r="G11" s="179" t="s">
        <v>4</v>
      </c>
      <c r="H11" s="182" t="s">
        <v>5</v>
      </c>
      <c r="I11" s="180" t="s">
        <v>6</v>
      </c>
      <c r="J11" s="180"/>
      <c r="K11" s="180"/>
      <c r="L11" s="180"/>
      <c r="M11" s="181"/>
      <c r="N11" s="78"/>
      <c r="O11" s="178" t="s">
        <v>68</v>
      </c>
      <c r="P11" s="108"/>
      <c r="Q11" s="179" t="s">
        <v>7</v>
      </c>
    </row>
    <row r="12" spans="1:18" s="122" customFormat="1" ht="29.25" customHeight="1">
      <c r="A12" s="180"/>
      <c r="B12" s="180"/>
      <c r="C12" s="179"/>
      <c r="D12" s="181"/>
      <c r="E12" s="79"/>
      <c r="F12" s="109"/>
      <c r="G12" s="179"/>
      <c r="H12" s="184"/>
      <c r="I12" s="181" t="s">
        <v>8</v>
      </c>
      <c r="J12" s="179"/>
      <c r="K12" s="180" t="s">
        <v>9</v>
      </c>
      <c r="L12" s="181" t="s">
        <v>10</v>
      </c>
      <c r="M12" s="179"/>
      <c r="N12" s="110"/>
      <c r="O12" s="178"/>
      <c r="P12" s="184" t="s">
        <v>13</v>
      </c>
      <c r="Q12" s="179"/>
    </row>
    <row r="13" spans="1:18" s="122" customFormat="1" ht="21.75" customHeight="1">
      <c r="A13" s="180"/>
      <c r="B13" s="180"/>
      <c r="C13" s="179"/>
      <c r="D13" s="181"/>
      <c r="E13" s="79"/>
      <c r="F13" s="109"/>
      <c r="G13" s="179"/>
      <c r="H13" s="184"/>
      <c r="I13" s="112" t="s">
        <v>11</v>
      </c>
      <c r="J13" s="112" t="s">
        <v>12</v>
      </c>
      <c r="K13" s="180"/>
      <c r="L13" s="112" t="s">
        <v>11</v>
      </c>
      <c r="M13" s="113" t="s">
        <v>12</v>
      </c>
      <c r="N13" s="114"/>
      <c r="O13" s="178"/>
      <c r="P13" s="184"/>
      <c r="Q13" s="179"/>
    </row>
    <row r="14" spans="1:18" s="122" customFormat="1" ht="17.25" customHeight="1">
      <c r="A14" s="180"/>
      <c r="B14" s="180"/>
      <c r="C14" s="179"/>
      <c r="D14" s="181"/>
      <c r="E14" s="80" t="s">
        <v>23</v>
      </c>
      <c r="F14" s="115" t="s">
        <v>400</v>
      </c>
      <c r="G14" s="179"/>
      <c r="H14" s="185"/>
      <c r="I14" s="112" t="s">
        <v>14</v>
      </c>
      <c r="J14" s="112" t="s">
        <v>15</v>
      </c>
      <c r="K14" s="180"/>
      <c r="L14" s="112" t="s">
        <v>16</v>
      </c>
      <c r="M14" s="113" t="s">
        <v>17</v>
      </c>
      <c r="N14" s="116" t="s">
        <v>21</v>
      </c>
      <c r="O14" s="178"/>
      <c r="P14" s="184"/>
      <c r="Q14" s="179"/>
    </row>
    <row r="15" spans="1:18" s="122" customFormat="1" ht="30.75" customHeight="1">
      <c r="A15" s="117">
        <v>1</v>
      </c>
      <c r="B15" s="12" t="s">
        <v>69</v>
      </c>
      <c r="C15" s="12" t="s">
        <v>70</v>
      </c>
      <c r="D15" s="87" t="s">
        <v>71</v>
      </c>
      <c r="E15" s="138" t="s">
        <v>465</v>
      </c>
      <c r="F15" s="133" t="s">
        <v>462</v>
      </c>
      <c r="G15" s="118">
        <v>10000</v>
      </c>
      <c r="H15" s="14">
        <v>0</v>
      </c>
      <c r="I15" s="14">
        <v>287</v>
      </c>
      <c r="J15" s="14">
        <v>710</v>
      </c>
      <c r="K15" s="14">
        <v>115</v>
      </c>
      <c r="L15" s="14">
        <v>304</v>
      </c>
      <c r="M15" s="14">
        <v>709</v>
      </c>
      <c r="N15" s="88">
        <v>7494.75</v>
      </c>
      <c r="O15" s="88">
        <v>8085.75</v>
      </c>
      <c r="P15" s="14">
        <f>SUM(J15+K15+M15)</f>
        <v>1534</v>
      </c>
      <c r="Q15" s="88">
        <f>SUM(G15-O15)</f>
        <v>1914.25</v>
      </c>
      <c r="R15" s="90"/>
    </row>
    <row r="16" spans="1:18" s="122" customFormat="1" ht="31.5" customHeight="1">
      <c r="A16" s="117">
        <v>2</v>
      </c>
      <c r="B16" s="12" t="s">
        <v>73</v>
      </c>
      <c r="C16" s="12" t="s">
        <v>74</v>
      </c>
      <c r="D16" s="12" t="s">
        <v>75</v>
      </c>
      <c r="E16" s="138" t="s">
        <v>465</v>
      </c>
      <c r="F16" s="133" t="s">
        <v>462</v>
      </c>
      <c r="G16" s="118">
        <v>17250</v>
      </c>
      <c r="H16" s="14">
        <v>0</v>
      </c>
      <c r="I16" s="14">
        <v>495.08</v>
      </c>
      <c r="J16" s="14">
        <v>1224.75</v>
      </c>
      <c r="K16" s="14">
        <v>198.38</v>
      </c>
      <c r="L16" s="14">
        <v>524.4</v>
      </c>
      <c r="M16" s="14">
        <v>1223.03</v>
      </c>
      <c r="N16" s="88">
        <v>7924.02</v>
      </c>
      <c r="O16" s="88">
        <v>8943.5</v>
      </c>
      <c r="P16" s="14">
        <f>SUM(J16+K16+M16)</f>
        <v>2646.16</v>
      </c>
      <c r="Q16" s="88">
        <f>SUM(G16-O16)</f>
        <v>8306.5</v>
      </c>
      <c r="R16" s="90"/>
    </row>
    <row r="17" spans="1:17" s="122" customFormat="1" ht="20.25" customHeight="1">
      <c r="A17" s="119"/>
      <c r="B17" s="120" t="s">
        <v>76</v>
      </c>
      <c r="C17" s="119"/>
      <c r="D17" s="119"/>
      <c r="E17" s="119"/>
      <c r="F17" s="119"/>
      <c r="G17" s="121">
        <f>SUM(G15:G16)</f>
        <v>27250</v>
      </c>
      <c r="H17" s="121">
        <f t="shared" ref="H17:Q17" si="0">SUM(H15:H16)</f>
        <v>0</v>
      </c>
      <c r="I17" s="121">
        <f t="shared" si="0"/>
        <v>782.07999999999993</v>
      </c>
      <c r="J17" s="121">
        <f t="shared" si="0"/>
        <v>1934.75</v>
      </c>
      <c r="K17" s="121">
        <f t="shared" si="0"/>
        <v>313.38</v>
      </c>
      <c r="L17" s="121">
        <f t="shared" si="0"/>
        <v>828.4</v>
      </c>
      <c r="M17" s="121">
        <f t="shared" si="0"/>
        <v>1932.03</v>
      </c>
      <c r="N17" s="121">
        <f t="shared" si="0"/>
        <v>15418.77</v>
      </c>
      <c r="O17" s="121">
        <f t="shared" si="0"/>
        <v>17029.25</v>
      </c>
      <c r="P17" s="121">
        <f t="shared" si="0"/>
        <v>4180.16</v>
      </c>
      <c r="Q17" s="121">
        <f t="shared" si="0"/>
        <v>10220.75</v>
      </c>
    </row>
    <row r="20" spans="1:17">
      <c r="B20" s="21"/>
    </row>
    <row r="21" spans="1:17">
      <c r="B21" s="21"/>
      <c r="M21" s="22"/>
      <c r="N21" s="22"/>
    </row>
  </sheetData>
  <mergeCells count="16">
    <mergeCell ref="Q11:Q14"/>
    <mergeCell ref="I12:J12"/>
    <mergeCell ref="L12:M12"/>
    <mergeCell ref="P12:P14"/>
    <mergeCell ref="A8:P8"/>
    <mergeCell ref="A9:P9"/>
    <mergeCell ref="A10:P10"/>
    <mergeCell ref="K12:K14"/>
    <mergeCell ref="A11:A14"/>
    <mergeCell ref="B11:B14"/>
    <mergeCell ref="C11:C14"/>
    <mergeCell ref="D11:D14"/>
    <mergeCell ref="G11:G14"/>
    <mergeCell ref="H11:H14"/>
    <mergeCell ref="I11:M11"/>
    <mergeCell ref="O11:O14"/>
  </mergeCells>
  <pageMargins left="0" right="0" top="0" bottom="0" header="0" footer="0.31496062992125984"/>
  <pageSetup paperSize="3"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V297"/>
  <sheetViews>
    <sheetView zoomScale="70" zoomScaleNormal="70" workbookViewId="0">
      <selection activeCell="I286" sqref="I285:I286"/>
    </sheetView>
  </sheetViews>
  <sheetFormatPr baseColWidth="10" defaultColWidth="11.42578125" defaultRowHeight="12.75"/>
  <cols>
    <col min="1" max="1" width="4.42578125" style="41" customWidth="1"/>
    <col min="2" max="2" width="40.140625" style="20" customWidth="1"/>
    <col min="3" max="3" width="31.85546875" style="20" customWidth="1"/>
    <col min="4" max="4" width="33.140625" style="20" customWidth="1"/>
    <col min="5" max="5" width="25.28515625" style="20" customWidth="1"/>
    <col min="6" max="6" width="11.7109375" style="20" customWidth="1"/>
    <col min="7" max="7" width="15" style="20" customWidth="1"/>
    <col min="8" max="8" width="12.28515625" style="20" customWidth="1"/>
    <col min="9" max="9" width="13.42578125" style="20" customWidth="1"/>
    <col min="10" max="10" width="15.140625" style="20" customWidth="1"/>
    <col min="11" max="11" width="11.7109375" style="20" customWidth="1"/>
    <col min="12" max="12" width="12.42578125" style="20" customWidth="1"/>
    <col min="13" max="13" width="11.42578125" style="52"/>
    <col min="14" max="14" width="12.85546875" style="20" customWidth="1"/>
    <col min="15" max="15" width="14.5703125" style="20" customWidth="1"/>
    <col min="16" max="16" width="12.85546875" style="20" customWidth="1"/>
    <col min="17" max="17" width="15.140625" style="20" customWidth="1"/>
    <col min="18" max="18" width="14.140625" style="20" customWidth="1"/>
    <col min="19" max="19" width="14.5703125" style="20" bestFit="1" customWidth="1"/>
    <col min="20" max="16384" width="11.42578125" style="20"/>
  </cols>
  <sheetData>
    <row r="1" spans="1:17" ht="12" customHeight="1">
      <c r="A1" s="70" t="s">
        <v>90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2"/>
      <c r="O1" s="42"/>
      <c r="P1" s="42"/>
      <c r="Q1" s="42"/>
    </row>
    <row r="2" spans="1:17" ht="12" customHeight="1">
      <c r="A2" s="70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  <c r="N2" s="42"/>
      <c r="O2" s="42"/>
      <c r="P2" s="42"/>
      <c r="Q2" s="42"/>
    </row>
    <row r="3" spans="1:17" ht="12" customHeight="1">
      <c r="A3" s="70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42"/>
      <c r="O3" s="42"/>
      <c r="P3" s="42"/>
      <c r="Q3" s="42"/>
    </row>
    <row r="4" spans="1:17" ht="12" customHeight="1">
      <c r="A4" s="70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  <c r="N4" s="42"/>
      <c r="O4" s="42"/>
      <c r="P4" s="42"/>
      <c r="Q4" s="42"/>
    </row>
    <row r="5" spans="1:17" ht="12" customHeight="1">
      <c r="A5" s="70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N5" s="42"/>
      <c r="O5" s="42"/>
      <c r="P5" s="42"/>
      <c r="Q5" s="42"/>
    </row>
    <row r="6" spans="1:17" ht="12" customHeight="1">
      <c r="A6" s="70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  <c r="N6" s="42"/>
      <c r="O6" s="42"/>
      <c r="P6" s="42"/>
      <c r="Q6" s="42"/>
    </row>
    <row r="7" spans="1:17" ht="12" customHeight="1">
      <c r="A7" s="70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3"/>
      <c r="N7" s="42"/>
      <c r="O7" s="42"/>
      <c r="P7" s="42"/>
      <c r="Q7" s="42"/>
    </row>
    <row r="8" spans="1:17" customFormat="1" ht="15.75" customHeight="1">
      <c r="A8" s="157" t="s">
        <v>397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69"/>
    </row>
    <row r="9" spans="1:17" customFormat="1" ht="15">
      <c r="A9" s="158" t="s">
        <v>483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69"/>
    </row>
    <row r="10" spans="1:17" s="61" customFormat="1" ht="11.25">
      <c r="A10" s="159" t="s">
        <v>396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62"/>
    </row>
    <row r="11" spans="1:17" ht="0.75" customHeight="1"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3"/>
      <c r="N11" s="42"/>
      <c r="O11" s="42"/>
      <c r="P11" s="42"/>
      <c r="Q11" s="42"/>
    </row>
    <row r="12" spans="1:17" s="18" customFormat="1" ht="15.75" customHeight="1">
      <c r="A12" s="214" t="s">
        <v>91</v>
      </c>
      <c r="B12" s="182" t="s">
        <v>1</v>
      </c>
      <c r="C12" s="216" t="s">
        <v>2</v>
      </c>
      <c r="D12" s="211" t="s">
        <v>3</v>
      </c>
      <c r="E12" s="181" t="s">
        <v>23</v>
      </c>
      <c r="F12" s="73"/>
      <c r="G12" s="179" t="s">
        <v>4</v>
      </c>
      <c r="H12" s="180" t="s">
        <v>92</v>
      </c>
      <c r="I12" s="211" t="s">
        <v>6</v>
      </c>
      <c r="J12" s="211"/>
      <c r="K12" s="211"/>
      <c r="L12" s="211"/>
      <c r="M12" s="212"/>
      <c r="N12" s="44"/>
      <c r="O12" s="178" t="s">
        <v>93</v>
      </c>
      <c r="P12" s="45"/>
      <c r="Q12" s="179" t="s">
        <v>7</v>
      </c>
    </row>
    <row r="13" spans="1:17" s="18" customFormat="1" ht="15">
      <c r="A13" s="214"/>
      <c r="B13" s="184"/>
      <c r="C13" s="217"/>
      <c r="D13" s="218"/>
      <c r="E13" s="181"/>
      <c r="F13" s="65"/>
      <c r="G13" s="220"/>
      <c r="H13" s="218"/>
      <c r="I13" s="180" t="s">
        <v>8</v>
      </c>
      <c r="J13" s="180"/>
      <c r="K13" s="180" t="s">
        <v>9</v>
      </c>
      <c r="L13" s="180" t="s">
        <v>10</v>
      </c>
      <c r="M13" s="181"/>
      <c r="N13" s="46"/>
      <c r="O13" s="178"/>
      <c r="P13" s="184" t="s">
        <v>13</v>
      </c>
      <c r="Q13" s="207"/>
    </row>
    <row r="14" spans="1:17" s="18" customFormat="1" ht="15">
      <c r="A14" s="214"/>
      <c r="B14" s="184"/>
      <c r="C14" s="217"/>
      <c r="D14" s="218"/>
      <c r="E14" s="181"/>
      <c r="F14" s="65"/>
      <c r="G14" s="220"/>
      <c r="H14" s="218"/>
      <c r="I14" s="35" t="s">
        <v>11</v>
      </c>
      <c r="J14" s="35" t="s">
        <v>12</v>
      </c>
      <c r="K14" s="180"/>
      <c r="L14" s="47" t="s">
        <v>11</v>
      </c>
      <c r="M14" s="48" t="s">
        <v>12</v>
      </c>
      <c r="N14" s="46"/>
      <c r="O14" s="178"/>
      <c r="P14" s="184"/>
      <c r="Q14" s="207"/>
    </row>
    <row r="15" spans="1:17" s="18" customFormat="1" ht="12.75" customHeight="1">
      <c r="A15" s="214"/>
      <c r="B15" s="184"/>
      <c r="C15" s="217"/>
      <c r="D15" s="218"/>
      <c r="E15" s="181"/>
      <c r="F15" s="86" t="s">
        <v>400</v>
      </c>
      <c r="G15" s="220"/>
      <c r="H15" s="218"/>
      <c r="I15" s="35" t="s">
        <v>14</v>
      </c>
      <c r="J15" s="35" t="s">
        <v>15</v>
      </c>
      <c r="K15" s="209"/>
      <c r="L15" s="35" t="s">
        <v>16</v>
      </c>
      <c r="M15" s="35" t="s">
        <v>17</v>
      </c>
      <c r="N15" s="49" t="s">
        <v>94</v>
      </c>
      <c r="O15" s="178"/>
      <c r="P15" s="184"/>
      <c r="Q15" s="207"/>
    </row>
    <row r="16" spans="1:17" ht="15.75" hidden="1">
      <c r="A16" s="215"/>
      <c r="B16" s="184"/>
      <c r="C16" s="217"/>
      <c r="D16" s="219"/>
      <c r="E16" s="182"/>
      <c r="F16" s="79"/>
      <c r="G16" s="219"/>
      <c r="H16" s="219"/>
      <c r="I16" s="82" t="s">
        <v>14</v>
      </c>
      <c r="J16" s="82" t="s">
        <v>15</v>
      </c>
      <c r="K16" s="210"/>
      <c r="L16" s="82" t="s">
        <v>16</v>
      </c>
      <c r="M16" s="134" t="s">
        <v>17</v>
      </c>
      <c r="N16" s="135" t="s">
        <v>95</v>
      </c>
      <c r="O16" s="213"/>
      <c r="P16" s="136" t="s">
        <v>12</v>
      </c>
      <c r="Q16" s="208"/>
    </row>
    <row r="17" spans="1:22" ht="15">
      <c r="A17" s="85">
        <v>1</v>
      </c>
      <c r="B17" s="81" t="s">
        <v>97</v>
      </c>
      <c r="C17" s="19" t="s">
        <v>98</v>
      </c>
      <c r="D17" s="81" t="s">
        <v>75</v>
      </c>
      <c r="E17" s="50" t="s">
        <v>96</v>
      </c>
      <c r="F17" s="133" t="s">
        <v>462</v>
      </c>
      <c r="G17" s="13">
        <v>24150</v>
      </c>
      <c r="H17" s="81">
        <v>0</v>
      </c>
      <c r="I17" s="81">
        <v>693.11</v>
      </c>
      <c r="J17" s="13">
        <v>1714.65</v>
      </c>
      <c r="K17" s="13">
        <v>277.73</v>
      </c>
      <c r="L17" s="81">
        <v>734.16</v>
      </c>
      <c r="M17" s="13">
        <v>1712.24</v>
      </c>
      <c r="N17" s="72">
        <v>2400.12</v>
      </c>
      <c r="O17" s="72">
        <v>3827.39</v>
      </c>
      <c r="P17" s="13">
        <v>3667.39</v>
      </c>
      <c r="Q17" s="13">
        <f t="shared" ref="Q17:Q77" si="0">SUM(G17-O17)</f>
        <v>20322.61</v>
      </c>
    </row>
    <row r="18" spans="1:22" s="52" customFormat="1" ht="15" customHeight="1">
      <c r="A18" s="85">
        <v>2</v>
      </c>
      <c r="B18" s="81" t="s">
        <v>101</v>
      </c>
      <c r="C18" s="19" t="s">
        <v>98</v>
      </c>
      <c r="D18" s="81" t="s">
        <v>102</v>
      </c>
      <c r="E18" s="50" t="s">
        <v>96</v>
      </c>
      <c r="F18" s="133" t="s">
        <v>463</v>
      </c>
      <c r="G18" s="13">
        <v>51000</v>
      </c>
      <c r="H18" s="13">
        <v>1995.14</v>
      </c>
      <c r="I18" s="13">
        <v>1463.7</v>
      </c>
      <c r="J18" s="13">
        <v>3621</v>
      </c>
      <c r="K18" s="13">
        <v>586.5</v>
      </c>
      <c r="L18" s="13">
        <v>1550.4</v>
      </c>
      <c r="M18" s="13">
        <v>3615.9</v>
      </c>
      <c r="N18" s="72">
        <v>5123.33</v>
      </c>
      <c r="O18" s="72">
        <v>10132.57</v>
      </c>
      <c r="P18" s="13">
        <v>10132.57</v>
      </c>
      <c r="Q18" s="13">
        <f t="shared" si="0"/>
        <v>40867.43</v>
      </c>
      <c r="R18"/>
      <c r="S18" s="51"/>
    </row>
    <row r="19" spans="1:22" ht="15">
      <c r="A19" s="141">
        <v>3</v>
      </c>
      <c r="B19" s="81" t="s">
        <v>103</v>
      </c>
      <c r="C19" s="19" t="s">
        <v>98</v>
      </c>
      <c r="D19" s="81" t="s">
        <v>440</v>
      </c>
      <c r="E19" s="50" t="s">
        <v>96</v>
      </c>
      <c r="F19" s="133" t="s">
        <v>462</v>
      </c>
      <c r="G19" s="13">
        <v>24150</v>
      </c>
      <c r="H19" s="81">
        <v>0</v>
      </c>
      <c r="I19" s="81">
        <v>693.11</v>
      </c>
      <c r="J19" s="13">
        <v>1714.65</v>
      </c>
      <c r="K19" s="13">
        <v>277.73</v>
      </c>
      <c r="L19" s="81">
        <v>734.16</v>
      </c>
      <c r="M19" s="13">
        <v>1712.24</v>
      </c>
      <c r="N19" s="72">
        <v>6533.33</v>
      </c>
      <c r="O19" s="72">
        <v>7960.6</v>
      </c>
      <c r="P19" s="13">
        <v>11588.29</v>
      </c>
      <c r="Q19" s="13">
        <f t="shared" si="0"/>
        <v>16189.4</v>
      </c>
      <c r="R19"/>
      <c r="S19" s="51"/>
      <c r="T19" s="52"/>
      <c r="U19" s="52"/>
      <c r="V19" s="52"/>
    </row>
    <row r="20" spans="1:22" s="52" customFormat="1" ht="15" customHeight="1">
      <c r="A20" s="154">
        <v>4</v>
      </c>
      <c r="B20" s="81" t="s">
        <v>99</v>
      </c>
      <c r="C20" s="19" t="s">
        <v>98</v>
      </c>
      <c r="D20" s="81" t="s">
        <v>100</v>
      </c>
      <c r="E20" s="50" t="s">
        <v>72</v>
      </c>
      <c r="F20" s="133" t="s">
        <v>462</v>
      </c>
      <c r="G20" s="13">
        <v>24150</v>
      </c>
      <c r="H20" s="142">
        <v>0</v>
      </c>
      <c r="I20" s="142">
        <v>693.11</v>
      </c>
      <c r="J20" s="13">
        <v>1714.65</v>
      </c>
      <c r="K20" s="13">
        <v>277.73</v>
      </c>
      <c r="L20" s="142">
        <v>734.16</v>
      </c>
      <c r="M20" s="13">
        <v>1712.24</v>
      </c>
      <c r="N20" s="71">
        <v>550</v>
      </c>
      <c r="O20" s="72">
        <v>1977.27</v>
      </c>
      <c r="P20" s="13">
        <v>1977.27</v>
      </c>
      <c r="Q20" s="13">
        <f>SUM(G20-O20)</f>
        <v>22172.73</v>
      </c>
      <c r="R20"/>
      <c r="S20" s="51"/>
    </row>
    <row r="21" spans="1:22" s="52" customFormat="1" ht="15" customHeight="1">
      <c r="A21" s="154">
        <v>5</v>
      </c>
      <c r="B21" s="81" t="s">
        <v>104</v>
      </c>
      <c r="C21" s="19" t="s">
        <v>98</v>
      </c>
      <c r="D21" s="81" t="s">
        <v>441</v>
      </c>
      <c r="E21" s="50" t="s">
        <v>72</v>
      </c>
      <c r="F21" s="133" t="s">
        <v>463</v>
      </c>
      <c r="G21" s="13">
        <v>33000</v>
      </c>
      <c r="H21" s="142">
        <v>0</v>
      </c>
      <c r="I21" s="142">
        <v>947.1</v>
      </c>
      <c r="J21" s="13">
        <v>2343</v>
      </c>
      <c r="K21" s="13">
        <v>379.5</v>
      </c>
      <c r="L21" s="13">
        <v>1003.2</v>
      </c>
      <c r="M21" s="13">
        <v>2339.6999999999998</v>
      </c>
      <c r="N21" s="72">
        <v>1475.12</v>
      </c>
      <c r="O21" s="72">
        <v>3425.42</v>
      </c>
      <c r="P21" s="13">
        <v>3265.42</v>
      </c>
      <c r="Q21" s="13">
        <f t="shared" si="0"/>
        <v>29574.58</v>
      </c>
      <c r="R21"/>
      <c r="S21" s="51"/>
    </row>
    <row r="22" spans="1:22" s="52" customFormat="1" ht="15">
      <c r="A22" s="154">
        <v>6</v>
      </c>
      <c r="B22" s="81" t="s">
        <v>105</v>
      </c>
      <c r="C22" s="19" t="s">
        <v>98</v>
      </c>
      <c r="D22" s="81" t="s">
        <v>442</v>
      </c>
      <c r="E22" s="50" t="s">
        <v>72</v>
      </c>
      <c r="F22" s="133" t="s">
        <v>463</v>
      </c>
      <c r="G22" s="13">
        <v>27825</v>
      </c>
      <c r="H22" s="81">
        <v>0</v>
      </c>
      <c r="I22" s="81">
        <v>798.58</v>
      </c>
      <c r="J22" s="13">
        <v>1975.58</v>
      </c>
      <c r="K22" s="13">
        <v>319.99</v>
      </c>
      <c r="L22" s="81">
        <v>845.88</v>
      </c>
      <c r="M22" s="13">
        <v>1972.79</v>
      </c>
      <c r="N22" s="71">
        <v>25</v>
      </c>
      <c r="O22" s="72">
        <v>1669.46</v>
      </c>
      <c r="P22" s="13">
        <v>1669.46</v>
      </c>
      <c r="Q22" s="13">
        <f t="shared" si="0"/>
        <v>26155.54</v>
      </c>
      <c r="R22"/>
      <c r="S22" s="51"/>
    </row>
    <row r="23" spans="1:22" s="52" customFormat="1" ht="15">
      <c r="A23" s="154">
        <v>7</v>
      </c>
      <c r="B23" s="81" t="s">
        <v>106</v>
      </c>
      <c r="C23" s="19" t="s">
        <v>107</v>
      </c>
      <c r="D23" s="81" t="s">
        <v>108</v>
      </c>
      <c r="E23" s="50" t="s">
        <v>72</v>
      </c>
      <c r="F23" s="133" t="s">
        <v>463</v>
      </c>
      <c r="G23" s="13">
        <v>33000</v>
      </c>
      <c r="H23" s="81">
        <v>0</v>
      </c>
      <c r="I23" s="81">
        <v>947.1</v>
      </c>
      <c r="J23" s="13">
        <v>2343</v>
      </c>
      <c r="K23" s="13">
        <v>379.5</v>
      </c>
      <c r="L23" s="13">
        <v>1003.2</v>
      </c>
      <c r="M23" s="13">
        <v>2339.6999999999998</v>
      </c>
      <c r="N23" s="72">
        <v>14953.82</v>
      </c>
      <c r="O23" s="72">
        <v>16904.12</v>
      </c>
      <c r="P23" s="13">
        <v>21960.53</v>
      </c>
      <c r="Q23" s="13">
        <f t="shared" si="0"/>
        <v>16095.880000000001</v>
      </c>
      <c r="R23"/>
      <c r="S23" s="51"/>
    </row>
    <row r="24" spans="1:22" s="52" customFormat="1" ht="15">
      <c r="A24" s="154">
        <v>8</v>
      </c>
      <c r="B24" s="81" t="s">
        <v>109</v>
      </c>
      <c r="C24" s="19" t="s">
        <v>107</v>
      </c>
      <c r="D24" s="81" t="s">
        <v>75</v>
      </c>
      <c r="E24" s="50" t="s">
        <v>96</v>
      </c>
      <c r="F24" s="133" t="s">
        <v>463</v>
      </c>
      <c r="G24" s="13">
        <v>24150</v>
      </c>
      <c r="H24" s="81">
        <v>0</v>
      </c>
      <c r="I24" s="81">
        <v>693.11</v>
      </c>
      <c r="J24" s="13">
        <v>1714.65</v>
      </c>
      <c r="K24" s="13">
        <v>277.73</v>
      </c>
      <c r="L24" s="81">
        <v>734.16</v>
      </c>
      <c r="M24" s="13">
        <v>1712.24</v>
      </c>
      <c r="N24" s="72">
        <v>3753.49</v>
      </c>
      <c r="O24" s="72">
        <v>5180.76</v>
      </c>
      <c r="P24" s="13">
        <v>6592.91</v>
      </c>
      <c r="Q24" s="13">
        <f t="shared" si="0"/>
        <v>18969.239999999998</v>
      </c>
      <c r="R24"/>
      <c r="S24" s="51"/>
    </row>
    <row r="25" spans="1:22" s="52" customFormat="1" ht="15">
      <c r="A25" s="154">
        <v>9</v>
      </c>
      <c r="B25" s="81" t="s">
        <v>110</v>
      </c>
      <c r="C25" s="19" t="s">
        <v>107</v>
      </c>
      <c r="D25" s="81" t="s">
        <v>75</v>
      </c>
      <c r="E25" s="50" t="s">
        <v>96</v>
      </c>
      <c r="F25" s="133" t="s">
        <v>462</v>
      </c>
      <c r="G25" s="13">
        <v>24150</v>
      </c>
      <c r="H25" s="81">
        <v>0</v>
      </c>
      <c r="I25" s="81">
        <v>693.11</v>
      </c>
      <c r="J25" s="13">
        <v>1714.65</v>
      </c>
      <c r="K25" s="13">
        <v>277.73</v>
      </c>
      <c r="L25" s="142">
        <v>734.16</v>
      </c>
      <c r="M25" s="13">
        <v>1712.24</v>
      </c>
      <c r="N25" s="72">
        <v>6194.51</v>
      </c>
      <c r="O25" s="72">
        <v>7621.78</v>
      </c>
      <c r="P25" s="13">
        <v>5225.26</v>
      </c>
      <c r="Q25" s="13">
        <f t="shared" si="0"/>
        <v>16528.22</v>
      </c>
      <c r="R25"/>
      <c r="S25" s="51"/>
    </row>
    <row r="26" spans="1:22" s="52" customFormat="1" ht="15">
      <c r="A26" s="154">
        <v>10</v>
      </c>
      <c r="B26" s="81" t="s">
        <v>111</v>
      </c>
      <c r="C26" s="19" t="s">
        <v>64</v>
      </c>
      <c r="D26" s="81" t="s">
        <v>112</v>
      </c>
      <c r="E26" s="50" t="s">
        <v>72</v>
      </c>
      <c r="F26" s="133" t="s">
        <v>463</v>
      </c>
      <c r="G26" s="13">
        <v>22050</v>
      </c>
      <c r="H26" s="81">
        <v>0</v>
      </c>
      <c r="I26" s="81">
        <v>632.84</v>
      </c>
      <c r="J26" s="13">
        <v>1565.55</v>
      </c>
      <c r="K26" s="13">
        <v>253.58</v>
      </c>
      <c r="L26" s="81">
        <v>670.32</v>
      </c>
      <c r="M26" s="13">
        <v>1563.35</v>
      </c>
      <c r="N26" s="72">
        <v>1375.12</v>
      </c>
      <c r="O26" s="72">
        <v>2678.28</v>
      </c>
      <c r="P26" s="13">
        <v>2518.2800000000002</v>
      </c>
      <c r="Q26" s="13">
        <f t="shared" si="0"/>
        <v>19371.72</v>
      </c>
      <c r="R26"/>
      <c r="S26" s="51"/>
    </row>
    <row r="27" spans="1:22" s="52" customFormat="1" ht="15">
      <c r="A27" s="154">
        <v>11</v>
      </c>
      <c r="B27" s="81" t="s">
        <v>492</v>
      </c>
      <c r="C27" s="19" t="s">
        <v>64</v>
      </c>
      <c r="D27" s="81" t="s">
        <v>494</v>
      </c>
      <c r="E27" s="50" t="s">
        <v>72</v>
      </c>
      <c r="F27" s="133" t="s">
        <v>462</v>
      </c>
      <c r="G27" s="13">
        <v>22000</v>
      </c>
      <c r="H27" s="81">
        <v>0</v>
      </c>
      <c r="I27" s="81">
        <v>361.4</v>
      </c>
      <c r="J27" s="13">
        <v>1562</v>
      </c>
      <c r="K27" s="13">
        <v>253</v>
      </c>
      <c r="L27" s="142">
        <v>668.8</v>
      </c>
      <c r="M27" s="13">
        <v>1559.8</v>
      </c>
      <c r="N27" s="71">
        <v>25</v>
      </c>
      <c r="O27" s="72">
        <v>1325.2</v>
      </c>
      <c r="P27" s="13">
        <f>SUM(J27+K27+M27)</f>
        <v>3374.8</v>
      </c>
      <c r="Q27" s="13">
        <f t="shared" si="0"/>
        <v>20674.8</v>
      </c>
      <c r="R27"/>
      <c r="S27" s="51"/>
    </row>
    <row r="28" spans="1:22" s="52" customFormat="1" ht="15">
      <c r="A28" s="154">
        <v>12</v>
      </c>
      <c r="B28" s="81" t="s">
        <v>117</v>
      </c>
      <c r="C28" s="19" t="s">
        <v>64</v>
      </c>
      <c r="D28" s="81" t="s">
        <v>100</v>
      </c>
      <c r="E28" s="50" t="s">
        <v>72</v>
      </c>
      <c r="F28" s="133" t="s">
        <v>462</v>
      </c>
      <c r="G28" s="13">
        <v>24150</v>
      </c>
      <c r="H28" s="81">
        <v>0</v>
      </c>
      <c r="I28" s="81">
        <v>693.11</v>
      </c>
      <c r="J28" s="13">
        <v>1714.65</v>
      </c>
      <c r="K28" s="13">
        <v>277.73</v>
      </c>
      <c r="L28" s="81">
        <v>734.16</v>
      </c>
      <c r="M28" s="13">
        <v>1712.24</v>
      </c>
      <c r="N28" s="71">
        <v>895.5</v>
      </c>
      <c r="O28" s="72">
        <v>2322.77</v>
      </c>
      <c r="P28" s="13">
        <v>2322.77</v>
      </c>
      <c r="Q28" s="13">
        <f t="shared" si="0"/>
        <v>21827.23</v>
      </c>
      <c r="R28"/>
      <c r="S28" s="51"/>
    </row>
    <row r="29" spans="1:22" s="52" customFormat="1" ht="15">
      <c r="A29" s="154">
        <v>13</v>
      </c>
      <c r="B29" s="81" t="s">
        <v>491</v>
      </c>
      <c r="C29" s="19" t="s">
        <v>64</v>
      </c>
      <c r="D29" s="81" t="s">
        <v>494</v>
      </c>
      <c r="E29" s="50" t="s">
        <v>72</v>
      </c>
      <c r="F29" s="133" t="s">
        <v>462</v>
      </c>
      <c r="G29" s="13">
        <v>22000</v>
      </c>
      <c r="H29" s="142">
        <v>0</v>
      </c>
      <c r="I29" s="142">
        <v>361.4</v>
      </c>
      <c r="J29" s="13">
        <v>1562</v>
      </c>
      <c r="K29" s="13">
        <v>253</v>
      </c>
      <c r="L29" s="142">
        <v>668.8</v>
      </c>
      <c r="M29" s="13">
        <v>1559.8</v>
      </c>
      <c r="N29" s="71">
        <v>25</v>
      </c>
      <c r="O29" s="72">
        <v>1325.2</v>
      </c>
      <c r="P29" s="13">
        <f>SUM(J29+K29+M29)</f>
        <v>3374.8</v>
      </c>
      <c r="Q29" s="13">
        <f t="shared" si="0"/>
        <v>20674.8</v>
      </c>
      <c r="R29"/>
      <c r="S29" s="51"/>
    </row>
    <row r="30" spans="1:22" s="52" customFormat="1" ht="15">
      <c r="A30" s="154">
        <v>14</v>
      </c>
      <c r="B30" s="81" t="s">
        <v>118</v>
      </c>
      <c r="C30" s="19" t="s">
        <v>64</v>
      </c>
      <c r="D30" s="81" t="s">
        <v>75</v>
      </c>
      <c r="E30" s="50" t="s">
        <v>72</v>
      </c>
      <c r="F30" s="133" t="s">
        <v>462</v>
      </c>
      <c r="G30" s="13">
        <v>22050</v>
      </c>
      <c r="H30" s="81">
        <v>0</v>
      </c>
      <c r="I30" s="81">
        <v>632.84</v>
      </c>
      <c r="J30" s="13">
        <v>1565.55</v>
      </c>
      <c r="K30" s="13">
        <v>253.58</v>
      </c>
      <c r="L30" s="81">
        <v>670.32</v>
      </c>
      <c r="M30" s="13">
        <v>1563.35</v>
      </c>
      <c r="N30" s="71">
        <v>550</v>
      </c>
      <c r="O30" s="72">
        <v>1853.16</v>
      </c>
      <c r="P30" s="13">
        <v>1853.16</v>
      </c>
      <c r="Q30" s="13">
        <f t="shared" si="0"/>
        <v>20196.84</v>
      </c>
      <c r="R30"/>
      <c r="S30" s="51"/>
    </row>
    <row r="31" spans="1:22" s="52" customFormat="1" ht="15">
      <c r="A31" s="154">
        <v>15</v>
      </c>
      <c r="B31" s="81" t="s">
        <v>119</v>
      </c>
      <c r="C31" s="19" t="s">
        <v>64</v>
      </c>
      <c r="D31" s="81" t="s">
        <v>112</v>
      </c>
      <c r="E31" s="50" t="s">
        <v>72</v>
      </c>
      <c r="F31" s="133" t="s">
        <v>462</v>
      </c>
      <c r="G31" s="13">
        <v>22050</v>
      </c>
      <c r="H31" s="142">
        <v>0</v>
      </c>
      <c r="I31" s="142">
        <v>632.84</v>
      </c>
      <c r="J31" s="13">
        <v>1565.55</v>
      </c>
      <c r="K31" s="13">
        <v>253.58</v>
      </c>
      <c r="L31" s="142">
        <v>670.32</v>
      </c>
      <c r="M31" s="13">
        <v>1563.35</v>
      </c>
      <c r="N31" s="72">
        <v>1071</v>
      </c>
      <c r="O31" s="72">
        <v>2374.16</v>
      </c>
      <c r="P31" s="13">
        <v>2374.16</v>
      </c>
      <c r="Q31" s="13">
        <f t="shared" si="0"/>
        <v>19675.84</v>
      </c>
      <c r="R31"/>
      <c r="S31" s="51"/>
    </row>
    <row r="32" spans="1:22" s="52" customFormat="1" ht="15">
      <c r="A32" s="154">
        <v>16</v>
      </c>
      <c r="B32" s="81" t="s">
        <v>120</v>
      </c>
      <c r="C32" s="19" t="s">
        <v>64</v>
      </c>
      <c r="D32" s="81" t="s">
        <v>112</v>
      </c>
      <c r="E32" s="50" t="s">
        <v>72</v>
      </c>
      <c r="F32" s="133" t="s">
        <v>463</v>
      </c>
      <c r="G32" s="13">
        <v>22050</v>
      </c>
      <c r="H32" s="81">
        <v>0</v>
      </c>
      <c r="I32" s="81">
        <v>632.84</v>
      </c>
      <c r="J32" s="13">
        <v>1565.55</v>
      </c>
      <c r="K32" s="13">
        <v>253.58</v>
      </c>
      <c r="L32" s="81">
        <v>670.32</v>
      </c>
      <c r="M32" s="13">
        <v>1563.35</v>
      </c>
      <c r="N32" s="72">
        <v>2900.12</v>
      </c>
      <c r="O32" s="72">
        <v>4203.28</v>
      </c>
      <c r="P32" s="13">
        <v>2518.2800000000002</v>
      </c>
      <c r="Q32" s="13">
        <f t="shared" si="0"/>
        <v>17846.72</v>
      </c>
      <c r="R32"/>
      <c r="S32" s="51"/>
    </row>
    <row r="33" spans="1:19" s="52" customFormat="1" ht="15">
      <c r="A33" s="154">
        <v>17</v>
      </c>
      <c r="B33" s="81" t="s">
        <v>121</v>
      </c>
      <c r="C33" s="19" t="s">
        <v>64</v>
      </c>
      <c r="D33" s="81" t="s">
        <v>443</v>
      </c>
      <c r="E33" s="50" t="s">
        <v>72</v>
      </c>
      <c r="F33" s="133" t="s">
        <v>462</v>
      </c>
      <c r="G33" s="13">
        <v>31000</v>
      </c>
      <c r="H33" s="81">
        <v>0</v>
      </c>
      <c r="I33" s="81">
        <v>889.7</v>
      </c>
      <c r="J33" s="13">
        <v>2201</v>
      </c>
      <c r="K33" s="13">
        <v>356.5</v>
      </c>
      <c r="L33" s="81">
        <v>942.4</v>
      </c>
      <c r="M33" s="13">
        <v>2197.9</v>
      </c>
      <c r="N33" s="72">
        <v>4699</v>
      </c>
      <c r="O33" s="72">
        <v>6531.1</v>
      </c>
      <c r="P33" s="13">
        <v>6531.1</v>
      </c>
      <c r="Q33" s="13">
        <f t="shared" si="0"/>
        <v>24468.9</v>
      </c>
      <c r="R33"/>
      <c r="S33" s="51"/>
    </row>
    <row r="34" spans="1:19" s="52" customFormat="1" ht="15">
      <c r="A34" s="154">
        <v>18</v>
      </c>
      <c r="B34" s="81" t="s">
        <v>122</v>
      </c>
      <c r="C34" s="19" t="s">
        <v>64</v>
      </c>
      <c r="D34" s="81" t="s">
        <v>444</v>
      </c>
      <c r="E34" s="50" t="s">
        <v>72</v>
      </c>
      <c r="F34" s="133" t="s">
        <v>462</v>
      </c>
      <c r="G34" s="13">
        <v>22050</v>
      </c>
      <c r="H34" s="81">
        <v>0</v>
      </c>
      <c r="I34" s="81">
        <v>632.84</v>
      </c>
      <c r="J34" s="13">
        <v>1565.55</v>
      </c>
      <c r="K34" s="13">
        <v>253.58</v>
      </c>
      <c r="L34" s="81">
        <v>670.32</v>
      </c>
      <c r="M34" s="13">
        <v>1563.35</v>
      </c>
      <c r="N34" s="71">
        <v>25</v>
      </c>
      <c r="O34" s="72">
        <v>1328.16</v>
      </c>
      <c r="P34" s="13">
        <v>1328.16</v>
      </c>
      <c r="Q34" s="13">
        <f t="shared" si="0"/>
        <v>20721.84</v>
      </c>
      <c r="R34"/>
      <c r="S34" s="51"/>
    </row>
    <row r="35" spans="1:19" s="52" customFormat="1" ht="15">
      <c r="A35" s="154">
        <v>19</v>
      </c>
      <c r="B35" s="81" t="s">
        <v>493</v>
      </c>
      <c r="C35" s="19" t="s">
        <v>64</v>
      </c>
      <c r="D35" s="81" t="s">
        <v>494</v>
      </c>
      <c r="E35" s="50" t="s">
        <v>72</v>
      </c>
      <c r="F35" s="133" t="s">
        <v>463</v>
      </c>
      <c r="G35" s="13">
        <v>22000</v>
      </c>
      <c r="H35" s="142">
        <v>0</v>
      </c>
      <c r="I35" s="142">
        <v>361.4</v>
      </c>
      <c r="J35" s="13">
        <v>1562</v>
      </c>
      <c r="K35" s="13">
        <v>253</v>
      </c>
      <c r="L35" s="142">
        <v>668.8</v>
      </c>
      <c r="M35" s="13">
        <v>1559.8</v>
      </c>
      <c r="N35" s="71">
        <v>25</v>
      </c>
      <c r="O35" s="72">
        <v>1325.2</v>
      </c>
      <c r="P35" s="13">
        <f>SUM(J35+K35+M35)</f>
        <v>3374.8</v>
      </c>
      <c r="Q35" s="13">
        <f t="shared" si="0"/>
        <v>20674.8</v>
      </c>
      <c r="R35"/>
      <c r="S35" s="51"/>
    </row>
    <row r="36" spans="1:19" s="52" customFormat="1" ht="15">
      <c r="A36" s="154">
        <v>20</v>
      </c>
      <c r="B36" s="81" t="s">
        <v>123</v>
      </c>
      <c r="C36" s="19" t="s">
        <v>64</v>
      </c>
      <c r="D36" s="81" t="s">
        <v>112</v>
      </c>
      <c r="E36" s="50" t="s">
        <v>72</v>
      </c>
      <c r="F36" s="133" t="s">
        <v>463</v>
      </c>
      <c r="G36" s="13">
        <v>24150</v>
      </c>
      <c r="H36" s="81">
        <v>0</v>
      </c>
      <c r="I36" s="81">
        <v>693.11</v>
      </c>
      <c r="J36" s="13">
        <v>1714.65</v>
      </c>
      <c r="K36" s="13">
        <v>277.73</v>
      </c>
      <c r="L36" s="81">
        <v>734.16</v>
      </c>
      <c r="M36" s="13">
        <v>1712.24</v>
      </c>
      <c r="N36" s="72">
        <v>19540.400000000001</v>
      </c>
      <c r="O36" s="72">
        <v>20967.669999999998</v>
      </c>
      <c r="P36" s="13">
        <v>20967.669999999998</v>
      </c>
      <c r="Q36" s="13">
        <f t="shared" si="0"/>
        <v>3182.3300000000017</v>
      </c>
      <c r="R36"/>
      <c r="S36" s="51"/>
    </row>
    <row r="37" spans="1:19" s="52" customFormat="1" ht="15">
      <c r="A37" s="154">
        <v>21</v>
      </c>
      <c r="B37" s="81" t="s">
        <v>125</v>
      </c>
      <c r="C37" s="19" t="s">
        <v>64</v>
      </c>
      <c r="D37" s="81" t="s">
        <v>445</v>
      </c>
      <c r="E37" s="50" t="s">
        <v>72</v>
      </c>
      <c r="F37" s="133" t="s">
        <v>463</v>
      </c>
      <c r="G37" s="13">
        <v>33000</v>
      </c>
      <c r="H37" s="81">
        <v>0</v>
      </c>
      <c r="I37" s="81">
        <v>947.1</v>
      </c>
      <c r="J37" s="13">
        <v>2343</v>
      </c>
      <c r="K37" s="13">
        <v>379.5</v>
      </c>
      <c r="L37" s="13">
        <v>1003.2</v>
      </c>
      <c r="M37" s="13">
        <v>2339.6999999999998</v>
      </c>
      <c r="N37" s="72">
        <v>13152.78</v>
      </c>
      <c r="O37" s="72">
        <v>15103.08</v>
      </c>
      <c r="P37" s="13">
        <v>14943.08</v>
      </c>
      <c r="Q37" s="13">
        <f t="shared" si="0"/>
        <v>17896.919999999998</v>
      </c>
      <c r="R37"/>
      <c r="S37" s="51"/>
    </row>
    <row r="38" spans="1:19" s="52" customFormat="1" ht="15">
      <c r="A38" s="154">
        <v>22</v>
      </c>
      <c r="B38" s="81" t="s">
        <v>126</v>
      </c>
      <c r="C38" s="19" t="s">
        <v>64</v>
      </c>
      <c r="D38" s="81" t="s">
        <v>112</v>
      </c>
      <c r="E38" s="50" t="s">
        <v>72</v>
      </c>
      <c r="F38" s="133" t="s">
        <v>463</v>
      </c>
      <c r="G38" s="13">
        <v>22050</v>
      </c>
      <c r="H38" s="142">
        <v>0</v>
      </c>
      <c r="I38" s="142">
        <v>632.84</v>
      </c>
      <c r="J38" s="13">
        <v>1565.55</v>
      </c>
      <c r="K38" s="13">
        <v>253.58</v>
      </c>
      <c r="L38" s="142">
        <v>670.32</v>
      </c>
      <c r="M38" s="13">
        <v>1563.35</v>
      </c>
      <c r="N38" s="71">
        <v>125</v>
      </c>
      <c r="O38" s="72">
        <v>1428.16</v>
      </c>
      <c r="P38" s="13">
        <v>1428.16</v>
      </c>
      <c r="Q38" s="13">
        <f t="shared" si="0"/>
        <v>20621.84</v>
      </c>
      <c r="R38"/>
      <c r="S38" s="51"/>
    </row>
    <row r="39" spans="1:19" s="52" customFormat="1" ht="15">
      <c r="A39" s="154">
        <v>23</v>
      </c>
      <c r="B39" s="81" t="s">
        <v>128</v>
      </c>
      <c r="C39" s="19" t="s">
        <v>64</v>
      </c>
      <c r="D39" s="81" t="s">
        <v>112</v>
      </c>
      <c r="E39" s="50" t="s">
        <v>72</v>
      </c>
      <c r="F39" s="133" t="s">
        <v>463</v>
      </c>
      <c r="G39" s="13">
        <v>5880</v>
      </c>
      <c r="H39" s="53">
        <v>0</v>
      </c>
      <c r="I39" s="53">
        <v>168.76</v>
      </c>
      <c r="J39" s="54">
        <v>417.48</v>
      </c>
      <c r="K39" s="54">
        <v>67.62</v>
      </c>
      <c r="L39" s="53">
        <v>670.32</v>
      </c>
      <c r="M39" s="54">
        <v>416.9</v>
      </c>
      <c r="N39" s="72">
        <v>5512.49</v>
      </c>
      <c r="O39" s="72">
        <v>5860</v>
      </c>
      <c r="P39" s="54">
        <v>10553.16</v>
      </c>
      <c r="Q39" s="13">
        <f t="shared" si="0"/>
        <v>20</v>
      </c>
      <c r="R39"/>
      <c r="S39" s="51"/>
    </row>
    <row r="40" spans="1:19" s="52" customFormat="1" ht="15">
      <c r="A40" s="154">
        <v>24</v>
      </c>
      <c r="B40" s="81" t="s">
        <v>130</v>
      </c>
      <c r="C40" s="19" t="s">
        <v>64</v>
      </c>
      <c r="D40" s="81" t="s">
        <v>75</v>
      </c>
      <c r="E40" s="50" t="s">
        <v>72</v>
      </c>
      <c r="F40" s="133" t="s">
        <v>463</v>
      </c>
      <c r="G40" s="13">
        <v>26250</v>
      </c>
      <c r="H40" s="142">
        <v>0</v>
      </c>
      <c r="I40" s="142">
        <v>753.38</v>
      </c>
      <c r="J40" s="13">
        <v>1863.75</v>
      </c>
      <c r="K40" s="13">
        <v>301.88</v>
      </c>
      <c r="L40" s="142">
        <v>798</v>
      </c>
      <c r="M40" s="13">
        <v>1861.13</v>
      </c>
      <c r="N40" s="71">
        <v>25</v>
      </c>
      <c r="O40" s="72">
        <v>1576.38</v>
      </c>
      <c r="P40" s="13">
        <v>1576.38</v>
      </c>
      <c r="Q40" s="13">
        <f t="shared" si="0"/>
        <v>24673.62</v>
      </c>
      <c r="R40"/>
      <c r="S40" s="51"/>
    </row>
    <row r="41" spans="1:19" s="52" customFormat="1" ht="15">
      <c r="A41" s="154">
        <v>25</v>
      </c>
      <c r="B41" s="81" t="s">
        <v>132</v>
      </c>
      <c r="C41" s="19" t="s">
        <v>64</v>
      </c>
      <c r="D41" s="81" t="s">
        <v>112</v>
      </c>
      <c r="E41" s="50" t="s">
        <v>72</v>
      </c>
      <c r="F41" s="133" t="s">
        <v>462</v>
      </c>
      <c r="G41" s="13">
        <v>22050</v>
      </c>
      <c r="H41" s="53">
        <v>0</v>
      </c>
      <c r="I41" s="53">
        <v>632.84</v>
      </c>
      <c r="J41" s="54">
        <v>1565.55</v>
      </c>
      <c r="K41" s="54">
        <v>253.58</v>
      </c>
      <c r="L41" s="81">
        <v>670.32</v>
      </c>
      <c r="M41" s="13">
        <v>1563.35</v>
      </c>
      <c r="N41" s="72">
        <v>8997.34</v>
      </c>
      <c r="O41" s="72">
        <v>10300.5</v>
      </c>
      <c r="P41" s="13">
        <v>10300.5</v>
      </c>
      <c r="Q41" s="13">
        <f t="shared" si="0"/>
        <v>11749.5</v>
      </c>
      <c r="R41"/>
      <c r="S41" s="51"/>
    </row>
    <row r="42" spans="1:19" s="52" customFormat="1" ht="15">
      <c r="A42" s="154">
        <v>26</v>
      </c>
      <c r="B42" s="81" t="s">
        <v>113</v>
      </c>
      <c r="C42" s="19" t="s">
        <v>64</v>
      </c>
      <c r="D42" s="81" t="s">
        <v>75</v>
      </c>
      <c r="E42" s="50" t="s">
        <v>96</v>
      </c>
      <c r="F42" s="133" t="s">
        <v>463</v>
      </c>
      <c r="G42" s="13">
        <v>31000</v>
      </c>
      <c r="H42" s="81">
        <v>0</v>
      </c>
      <c r="I42" s="81">
        <v>889.7</v>
      </c>
      <c r="J42" s="13">
        <v>2201</v>
      </c>
      <c r="K42" s="13">
        <v>356.5</v>
      </c>
      <c r="L42" s="81">
        <v>942.4</v>
      </c>
      <c r="M42" s="13">
        <v>2197.9</v>
      </c>
      <c r="N42" s="71">
        <v>25</v>
      </c>
      <c r="O42" s="72">
        <v>1857.1</v>
      </c>
      <c r="P42" s="13">
        <v>1857.1</v>
      </c>
      <c r="Q42" s="13">
        <f t="shared" ref="Q42:Q48" si="1">SUM(G42-O42)</f>
        <v>29142.9</v>
      </c>
      <c r="R42"/>
      <c r="S42" s="51"/>
    </row>
    <row r="43" spans="1:19" s="52" customFormat="1" ht="15">
      <c r="A43" s="154">
        <v>27</v>
      </c>
      <c r="B43" s="81" t="s">
        <v>114</v>
      </c>
      <c r="C43" s="19" t="s">
        <v>64</v>
      </c>
      <c r="D43" s="81" t="s">
        <v>75</v>
      </c>
      <c r="E43" s="50" t="s">
        <v>96</v>
      </c>
      <c r="F43" s="133" t="s">
        <v>462</v>
      </c>
      <c r="G43" s="13">
        <v>26250</v>
      </c>
      <c r="H43" s="81">
        <v>0</v>
      </c>
      <c r="I43" s="81">
        <v>753.38</v>
      </c>
      <c r="J43" s="13">
        <v>1863.75</v>
      </c>
      <c r="K43" s="13">
        <v>301.88</v>
      </c>
      <c r="L43" s="81">
        <v>798</v>
      </c>
      <c r="M43" s="13">
        <v>1861.13</v>
      </c>
      <c r="N43" s="72">
        <v>16348.41</v>
      </c>
      <c r="O43" s="72">
        <v>17899.79</v>
      </c>
      <c r="P43" s="13">
        <v>15678.57</v>
      </c>
      <c r="Q43" s="13">
        <f t="shared" si="1"/>
        <v>8350.2099999999991</v>
      </c>
      <c r="R43"/>
      <c r="S43" s="51"/>
    </row>
    <row r="44" spans="1:19" s="52" customFormat="1" ht="15">
      <c r="A44" s="154">
        <v>28</v>
      </c>
      <c r="B44" s="81" t="s">
        <v>115</v>
      </c>
      <c r="C44" s="19" t="s">
        <v>64</v>
      </c>
      <c r="D44" s="81" t="s">
        <v>116</v>
      </c>
      <c r="E44" s="50" t="s">
        <v>96</v>
      </c>
      <c r="F44" s="133" t="s">
        <v>462</v>
      </c>
      <c r="G44" s="13">
        <v>50000</v>
      </c>
      <c r="H44" s="13">
        <v>1854</v>
      </c>
      <c r="I44" s="13">
        <v>1435</v>
      </c>
      <c r="J44" s="13">
        <v>3550</v>
      </c>
      <c r="K44" s="13">
        <v>575</v>
      </c>
      <c r="L44" s="13">
        <v>1520</v>
      </c>
      <c r="M44" s="13">
        <v>3545</v>
      </c>
      <c r="N44" s="72">
        <v>14969.34</v>
      </c>
      <c r="O44" s="72">
        <v>19778.34</v>
      </c>
      <c r="P44" s="13">
        <v>19778.34</v>
      </c>
      <c r="Q44" s="13">
        <f t="shared" si="1"/>
        <v>30221.66</v>
      </c>
      <c r="R44"/>
      <c r="S44" s="51"/>
    </row>
    <row r="45" spans="1:19" s="52" customFormat="1" ht="15">
      <c r="A45" s="154">
        <v>29</v>
      </c>
      <c r="B45" s="81" t="s">
        <v>124</v>
      </c>
      <c r="C45" s="19" t="s">
        <v>64</v>
      </c>
      <c r="D45" s="81" t="s">
        <v>75</v>
      </c>
      <c r="E45" s="50" t="s">
        <v>96</v>
      </c>
      <c r="F45" s="133" t="s">
        <v>463</v>
      </c>
      <c r="G45" s="13">
        <v>26250</v>
      </c>
      <c r="H45" s="81">
        <v>0</v>
      </c>
      <c r="I45" s="81">
        <v>753.38</v>
      </c>
      <c r="J45" s="13">
        <v>1863.75</v>
      </c>
      <c r="K45" s="13">
        <v>301.88</v>
      </c>
      <c r="L45" s="81">
        <v>798</v>
      </c>
      <c r="M45" s="13">
        <v>1861.13</v>
      </c>
      <c r="N45" s="71">
        <v>650</v>
      </c>
      <c r="O45" s="72">
        <v>2201.38</v>
      </c>
      <c r="P45" s="13">
        <v>2201.38</v>
      </c>
      <c r="Q45" s="13">
        <f t="shared" si="1"/>
        <v>24048.62</v>
      </c>
      <c r="R45"/>
      <c r="S45" s="51"/>
    </row>
    <row r="46" spans="1:19" s="52" customFormat="1" ht="15">
      <c r="A46" s="154">
        <v>30</v>
      </c>
      <c r="B46" s="81" t="s">
        <v>127</v>
      </c>
      <c r="C46" s="19" t="s">
        <v>64</v>
      </c>
      <c r="D46" s="81" t="s">
        <v>446</v>
      </c>
      <c r="E46" s="50" t="s">
        <v>96</v>
      </c>
      <c r="F46" s="133" t="s">
        <v>462</v>
      </c>
      <c r="G46" s="13">
        <v>33000</v>
      </c>
      <c r="H46" s="142">
        <v>0</v>
      </c>
      <c r="I46" s="142">
        <v>947.1</v>
      </c>
      <c r="J46" s="13">
        <v>2343</v>
      </c>
      <c r="K46" s="13">
        <v>379.5</v>
      </c>
      <c r="L46" s="13">
        <v>1003.2</v>
      </c>
      <c r="M46" s="13">
        <v>2339.6999999999998</v>
      </c>
      <c r="N46" s="72">
        <v>17218.16</v>
      </c>
      <c r="O46" s="72">
        <v>19168.46</v>
      </c>
      <c r="P46" s="13">
        <v>18485.400000000001</v>
      </c>
      <c r="Q46" s="13">
        <f t="shared" si="1"/>
        <v>13831.54</v>
      </c>
      <c r="R46"/>
      <c r="S46" s="51"/>
    </row>
    <row r="47" spans="1:19" s="52" customFormat="1" ht="15">
      <c r="A47" s="154">
        <v>31</v>
      </c>
      <c r="B47" s="81" t="s">
        <v>129</v>
      </c>
      <c r="C47" s="19" t="s">
        <v>64</v>
      </c>
      <c r="D47" s="81" t="s">
        <v>75</v>
      </c>
      <c r="E47" s="50" t="s">
        <v>96</v>
      </c>
      <c r="F47" s="133" t="s">
        <v>463</v>
      </c>
      <c r="G47" s="13">
        <v>26250</v>
      </c>
      <c r="H47" s="142">
        <v>0</v>
      </c>
      <c r="I47" s="142">
        <v>753.38</v>
      </c>
      <c r="J47" s="13">
        <v>1863.75</v>
      </c>
      <c r="K47" s="13">
        <v>301.88</v>
      </c>
      <c r="L47" s="142">
        <v>798</v>
      </c>
      <c r="M47" s="13">
        <v>1861.13</v>
      </c>
      <c r="N47" s="72">
        <v>17346.28</v>
      </c>
      <c r="O47" s="72">
        <v>18897.66</v>
      </c>
      <c r="P47" s="13">
        <v>18897.66</v>
      </c>
      <c r="Q47" s="13">
        <f t="shared" si="1"/>
        <v>7352.34</v>
      </c>
      <c r="R47"/>
      <c r="S47" s="51"/>
    </row>
    <row r="48" spans="1:19" s="52" customFormat="1" ht="15">
      <c r="A48" s="154">
        <v>32</v>
      </c>
      <c r="B48" s="81" t="s">
        <v>131</v>
      </c>
      <c r="C48" s="19" t="s">
        <v>64</v>
      </c>
      <c r="D48" s="81" t="s">
        <v>444</v>
      </c>
      <c r="E48" s="50" t="s">
        <v>96</v>
      </c>
      <c r="F48" s="133" t="s">
        <v>462</v>
      </c>
      <c r="G48" s="13">
        <v>22050</v>
      </c>
      <c r="H48" s="142">
        <v>0</v>
      </c>
      <c r="I48" s="142">
        <v>632.84</v>
      </c>
      <c r="J48" s="13">
        <v>1565.55</v>
      </c>
      <c r="K48" s="13">
        <v>253.58</v>
      </c>
      <c r="L48" s="142">
        <v>670.32</v>
      </c>
      <c r="M48" s="13">
        <v>1563.35</v>
      </c>
      <c r="N48" s="71">
        <v>732.5</v>
      </c>
      <c r="O48" s="72">
        <v>2035.66</v>
      </c>
      <c r="P48" s="13">
        <v>2035.66</v>
      </c>
      <c r="Q48" s="13">
        <f t="shared" si="1"/>
        <v>20014.34</v>
      </c>
      <c r="R48"/>
      <c r="S48" s="51"/>
    </row>
    <row r="49" spans="1:19" s="52" customFormat="1" ht="15">
      <c r="A49" s="154">
        <v>33</v>
      </c>
      <c r="B49" s="81" t="s">
        <v>133</v>
      </c>
      <c r="C49" s="19" t="s">
        <v>134</v>
      </c>
      <c r="D49" s="81" t="s">
        <v>135</v>
      </c>
      <c r="E49" s="50" t="s">
        <v>72</v>
      </c>
      <c r="F49" s="133" t="s">
        <v>463</v>
      </c>
      <c r="G49" s="13">
        <v>45000</v>
      </c>
      <c r="H49" s="13">
        <v>1148.33</v>
      </c>
      <c r="I49" s="13">
        <v>1291.5</v>
      </c>
      <c r="J49" s="13">
        <v>3195</v>
      </c>
      <c r="K49" s="13">
        <v>517.5</v>
      </c>
      <c r="L49" s="13">
        <v>1368</v>
      </c>
      <c r="M49" s="13">
        <v>3190.5</v>
      </c>
      <c r="N49" s="71">
        <v>125</v>
      </c>
      <c r="O49" s="72">
        <v>3932.83</v>
      </c>
      <c r="P49" s="13">
        <v>3932.83</v>
      </c>
      <c r="Q49" s="13">
        <f t="shared" si="0"/>
        <v>41067.17</v>
      </c>
      <c r="R49"/>
      <c r="S49" s="51"/>
    </row>
    <row r="50" spans="1:19" s="52" customFormat="1" ht="15">
      <c r="A50" s="154">
        <v>34</v>
      </c>
      <c r="B50" s="81" t="s">
        <v>136</v>
      </c>
      <c r="C50" s="19" t="s">
        <v>134</v>
      </c>
      <c r="D50" s="81" t="s">
        <v>75</v>
      </c>
      <c r="E50" s="50" t="s">
        <v>72</v>
      </c>
      <c r="F50" s="133" t="s">
        <v>462</v>
      </c>
      <c r="G50" s="13">
        <v>31000</v>
      </c>
      <c r="H50" s="81">
        <v>0</v>
      </c>
      <c r="I50" s="81">
        <v>889.7</v>
      </c>
      <c r="J50" s="13">
        <v>2201</v>
      </c>
      <c r="K50" s="13">
        <v>356.5</v>
      </c>
      <c r="L50" s="81">
        <v>942.4</v>
      </c>
      <c r="M50" s="13">
        <v>2197.9</v>
      </c>
      <c r="N50" s="72">
        <v>11285.2</v>
      </c>
      <c r="O50" s="72">
        <v>13117.3</v>
      </c>
      <c r="P50" s="13">
        <v>13117.3</v>
      </c>
      <c r="Q50" s="13">
        <f t="shared" si="0"/>
        <v>17882.7</v>
      </c>
      <c r="R50"/>
      <c r="S50" s="51"/>
    </row>
    <row r="51" spans="1:19" s="52" customFormat="1" ht="15">
      <c r="A51" s="154">
        <v>35</v>
      </c>
      <c r="B51" s="81" t="s">
        <v>137</v>
      </c>
      <c r="C51" s="19" t="s">
        <v>134</v>
      </c>
      <c r="D51" s="81" t="s">
        <v>138</v>
      </c>
      <c r="E51" s="50" t="s">
        <v>72</v>
      </c>
      <c r="F51" s="133" t="s">
        <v>462</v>
      </c>
      <c r="G51" s="13">
        <v>19800</v>
      </c>
      <c r="H51" s="81">
        <v>0</v>
      </c>
      <c r="I51" s="81">
        <v>568.26</v>
      </c>
      <c r="J51" s="13">
        <v>1405.8</v>
      </c>
      <c r="K51" s="13">
        <v>227.7</v>
      </c>
      <c r="L51" s="81">
        <v>601.91999999999996</v>
      </c>
      <c r="M51" s="13">
        <v>1403.82</v>
      </c>
      <c r="N51" s="72">
        <v>3750</v>
      </c>
      <c r="O51" s="72">
        <v>4920.18</v>
      </c>
      <c r="P51" s="13">
        <v>4920.18</v>
      </c>
      <c r="Q51" s="13">
        <f t="shared" si="0"/>
        <v>14879.82</v>
      </c>
      <c r="R51"/>
      <c r="S51" s="51"/>
    </row>
    <row r="52" spans="1:19" s="52" customFormat="1" ht="15">
      <c r="A52" s="154">
        <v>36</v>
      </c>
      <c r="B52" s="81" t="s">
        <v>139</v>
      </c>
      <c r="C52" s="19" t="s">
        <v>134</v>
      </c>
      <c r="D52" s="81" t="s">
        <v>447</v>
      </c>
      <c r="E52" s="50" t="s">
        <v>72</v>
      </c>
      <c r="F52" s="133" t="s">
        <v>463</v>
      </c>
      <c r="G52" s="13">
        <v>33000</v>
      </c>
      <c r="H52" s="81">
        <v>0</v>
      </c>
      <c r="I52" s="81">
        <v>947.1</v>
      </c>
      <c r="J52" s="13">
        <v>2343</v>
      </c>
      <c r="K52" s="13">
        <v>379.5</v>
      </c>
      <c r="L52" s="13">
        <v>1003.2</v>
      </c>
      <c r="M52" s="13">
        <v>2339.6999999999998</v>
      </c>
      <c r="N52" s="72">
        <v>4622.22</v>
      </c>
      <c r="O52" s="72">
        <v>6572.52</v>
      </c>
      <c r="P52" s="13">
        <v>6572.52</v>
      </c>
      <c r="Q52" s="13">
        <f t="shared" si="0"/>
        <v>26427.48</v>
      </c>
      <c r="R52"/>
      <c r="S52" s="51"/>
    </row>
    <row r="53" spans="1:19" s="52" customFormat="1" ht="15">
      <c r="A53" s="154">
        <v>37</v>
      </c>
      <c r="B53" s="81" t="s">
        <v>140</v>
      </c>
      <c r="C53" s="19" t="s">
        <v>38</v>
      </c>
      <c r="D53" s="81" t="s">
        <v>62</v>
      </c>
      <c r="E53" s="50" t="s">
        <v>72</v>
      </c>
      <c r="F53" s="133" t="s">
        <v>462</v>
      </c>
      <c r="G53" s="13">
        <v>50000</v>
      </c>
      <c r="H53" s="13">
        <v>1675.48</v>
      </c>
      <c r="I53" s="13">
        <v>1435</v>
      </c>
      <c r="J53" s="13">
        <v>3550</v>
      </c>
      <c r="K53" s="13">
        <v>575</v>
      </c>
      <c r="L53" s="13">
        <v>1520</v>
      </c>
      <c r="M53" s="13">
        <v>3545</v>
      </c>
      <c r="N53" s="72">
        <v>9385.2099999999991</v>
      </c>
      <c r="O53" s="72">
        <v>13991.69</v>
      </c>
      <c r="P53" s="13">
        <v>12947.35</v>
      </c>
      <c r="Q53" s="13">
        <f t="shared" si="0"/>
        <v>36008.31</v>
      </c>
      <c r="R53"/>
      <c r="S53" s="51"/>
    </row>
    <row r="54" spans="1:19" s="52" customFormat="1" ht="15">
      <c r="A54" s="154">
        <v>38</v>
      </c>
      <c r="B54" s="81" t="s">
        <v>141</v>
      </c>
      <c r="C54" s="19" t="s">
        <v>38</v>
      </c>
      <c r="D54" s="81" t="s">
        <v>48</v>
      </c>
      <c r="E54" s="50" t="s">
        <v>72</v>
      </c>
      <c r="F54" s="133" t="s">
        <v>462</v>
      </c>
      <c r="G54" s="13">
        <v>26250</v>
      </c>
      <c r="H54" s="81">
        <v>0</v>
      </c>
      <c r="I54" s="81">
        <v>753.38</v>
      </c>
      <c r="J54" s="13">
        <v>1863.75</v>
      </c>
      <c r="K54" s="13">
        <v>301.88</v>
      </c>
      <c r="L54" s="81">
        <v>798</v>
      </c>
      <c r="M54" s="13">
        <v>1861.13</v>
      </c>
      <c r="N54" s="72">
        <v>9436.24</v>
      </c>
      <c r="O54" s="72">
        <v>10987.62</v>
      </c>
      <c r="P54" s="13">
        <v>10667.62</v>
      </c>
      <c r="Q54" s="13">
        <f t="shared" si="0"/>
        <v>15262.38</v>
      </c>
      <c r="R54"/>
      <c r="S54" s="51"/>
    </row>
    <row r="55" spans="1:19" s="52" customFormat="1" ht="15">
      <c r="A55" s="154">
        <v>39</v>
      </c>
      <c r="B55" s="81" t="s">
        <v>142</v>
      </c>
      <c r="C55" s="19" t="s">
        <v>38</v>
      </c>
      <c r="D55" s="81" t="s">
        <v>143</v>
      </c>
      <c r="E55" s="50" t="s">
        <v>72</v>
      </c>
      <c r="F55" s="133" t="s">
        <v>463</v>
      </c>
      <c r="G55" s="13">
        <v>83000</v>
      </c>
      <c r="H55" s="13">
        <v>7809.01</v>
      </c>
      <c r="I55" s="13">
        <v>2382.1</v>
      </c>
      <c r="J55" s="13">
        <v>5893</v>
      </c>
      <c r="K55" s="13">
        <v>620.16999999999996</v>
      </c>
      <c r="L55" s="13">
        <v>2523.1999999999998</v>
      </c>
      <c r="M55" s="13">
        <v>5884.7</v>
      </c>
      <c r="N55" s="72">
        <v>2000.12</v>
      </c>
      <c r="O55" s="72">
        <v>14674.43</v>
      </c>
      <c r="P55" s="13">
        <v>14554.43</v>
      </c>
      <c r="Q55" s="13">
        <f t="shared" si="0"/>
        <v>68325.570000000007</v>
      </c>
      <c r="R55"/>
      <c r="S55" s="51"/>
    </row>
    <row r="56" spans="1:19" s="52" customFormat="1" ht="15">
      <c r="A56" s="154">
        <v>40</v>
      </c>
      <c r="B56" s="81" t="s">
        <v>144</v>
      </c>
      <c r="C56" s="19" t="s">
        <v>38</v>
      </c>
      <c r="D56" s="81" t="s">
        <v>48</v>
      </c>
      <c r="E56" s="50" t="s">
        <v>72</v>
      </c>
      <c r="F56" s="133" t="s">
        <v>462</v>
      </c>
      <c r="G56" s="13">
        <v>26250</v>
      </c>
      <c r="H56" s="81">
        <v>0</v>
      </c>
      <c r="I56" s="81">
        <v>753.38</v>
      </c>
      <c r="J56" s="13">
        <v>1863.75</v>
      </c>
      <c r="K56" s="13">
        <v>301.88</v>
      </c>
      <c r="L56" s="81">
        <v>798</v>
      </c>
      <c r="M56" s="13">
        <v>1861.13</v>
      </c>
      <c r="N56" s="72">
        <v>9155.99</v>
      </c>
      <c r="O56" s="72">
        <v>10707.37</v>
      </c>
      <c r="P56" s="13">
        <v>17762.27</v>
      </c>
      <c r="Q56" s="13">
        <f t="shared" si="0"/>
        <v>15542.63</v>
      </c>
      <c r="R56"/>
      <c r="S56" s="51"/>
    </row>
    <row r="57" spans="1:19" s="52" customFormat="1" ht="15">
      <c r="A57" s="154">
        <v>41</v>
      </c>
      <c r="B57" s="81" t="s">
        <v>147</v>
      </c>
      <c r="C57" s="19" t="s">
        <v>38</v>
      </c>
      <c r="D57" s="81" t="s">
        <v>75</v>
      </c>
      <c r="E57" s="50" t="s">
        <v>72</v>
      </c>
      <c r="F57" s="133" t="s">
        <v>462</v>
      </c>
      <c r="G57" s="13">
        <v>19800</v>
      </c>
      <c r="H57" s="81">
        <v>0</v>
      </c>
      <c r="I57" s="81">
        <v>568.26</v>
      </c>
      <c r="J57" s="13">
        <v>1405.8</v>
      </c>
      <c r="K57" s="13">
        <v>227.7</v>
      </c>
      <c r="L57" s="81">
        <v>601.91999999999996</v>
      </c>
      <c r="M57" s="13">
        <v>1403.82</v>
      </c>
      <c r="N57" s="72">
        <v>8074</v>
      </c>
      <c r="O57" s="72">
        <v>9244.18</v>
      </c>
      <c r="P57" s="13">
        <v>9244.18</v>
      </c>
      <c r="Q57" s="13">
        <f t="shared" si="0"/>
        <v>10555.82</v>
      </c>
      <c r="R57"/>
      <c r="S57" s="51"/>
    </row>
    <row r="58" spans="1:19" s="52" customFormat="1" ht="15">
      <c r="A58" s="154">
        <v>42</v>
      </c>
      <c r="B58" s="81" t="s">
        <v>148</v>
      </c>
      <c r="C58" s="19" t="s">
        <v>38</v>
      </c>
      <c r="D58" s="81" t="s">
        <v>75</v>
      </c>
      <c r="E58" s="50" t="s">
        <v>72</v>
      </c>
      <c r="F58" s="133" t="s">
        <v>462</v>
      </c>
      <c r="G58" s="13">
        <v>19500</v>
      </c>
      <c r="H58" s="81">
        <v>0</v>
      </c>
      <c r="I58" s="81">
        <v>559.65</v>
      </c>
      <c r="J58" s="13">
        <v>1384.5</v>
      </c>
      <c r="K58" s="13">
        <v>224.25</v>
      </c>
      <c r="L58" s="81">
        <v>592.79999999999995</v>
      </c>
      <c r="M58" s="13">
        <v>1382.55</v>
      </c>
      <c r="N58" s="72">
        <v>2716.67</v>
      </c>
      <c r="O58" s="72">
        <v>3869.12</v>
      </c>
      <c r="P58" s="13">
        <v>5169.12</v>
      </c>
      <c r="Q58" s="13">
        <f t="shared" si="0"/>
        <v>15630.880000000001</v>
      </c>
      <c r="R58"/>
      <c r="S58" s="51"/>
    </row>
    <row r="59" spans="1:19" s="52" customFormat="1" ht="15">
      <c r="A59" s="154">
        <v>43</v>
      </c>
      <c r="B59" s="81" t="s">
        <v>149</v>
      </c>
      <c r="C59" s="19" t="s">
        <v>38</v>
      </c>
      <c r="D59" s="81" t="s">
        <v>75</v>
      </c>
      <c r="E59" s="50" t="s">
        <v>72</v>
      </c>
      <c r="F59" s="133" t="s">
        <v>462</v>
      </c>
      <c r="G59" s="13">
        <v>19800</v>
      </c>
      <c r="H59" s="81">
        <v>0</v>
      </c>
      <c r="I59" s="142">
        <v>568.26</v>
      </c>
      <c r="J59" s="13">
        <v>1405.8</v>
      </c>
      <c r="K59" s="13">
        <v>227.7</v>
      </c>
      <c r="L59" s="142">
        <v>601.91999999999996</v>
      </c>
      <c r="M59" s="13">
        <v>1403.82</v>
      </c>
      <c r="N59" s="72">
        <v>14599.3</v>
      </c>
      <c r="O59" s="72">
        <v>15769.48</v>
      </c>
      <c r="P59" s="13">
        <v>14744.48</v>
      </c>
      <c r="Q59" s="13">
        <f t="shared" si="0"/>
        <v>4030.5200000000004</v>
      </c>
      <c r="R59"/>
      <c r="S59" s="51"/>
    </row>
    <row r="60" spans="1:19" s="52" customFormat="1" ht="15">
      <c r="A60" s="154">
        <v>44</v>
      </c>
      <c r="B60" s="81" t="s">
        <v>150</v>
      </c>
      <c r="C60" s="19" t="s">
        <v>38</v>
      </c>
      <c r="D60" s="81" t="s">
        <v>55</v>
      </c>
      <c r="E60" s="50" t="s">
        <v>72</v>
      </c>
      <c r="F60" s="133" t="s">
        <v>462</v>
      </c>
      <c r="G60" s="13">
        <v>38000</v>
      </c>
      <c r="H60" s="81">
        <v>160.38</v>
      </c>
      <c r="I60" s="13">
        <v>1090.5999999999999</v>
      </c>
      <c r="J60" s="13">
        <v>2698</v>
      </c>
      <c r="K60" s="13">
        <v>437</v>
      </c>
      <c r="L60" s="13">
        <v>1155.2</v>
      </c>
      <c r="M60" s="13">
        <v>2694.2</v>
      </c>
      <c r="N60" s="72">
        <v>30014.66</v>
      </c>
      <c r="O60" s="72">
        <v>32420.84</v>
      </c>
      <c r="P60" s="13">
        <v>32420.84</v>
      </c>
      <c r="Q60" s="13">
        <f t="shared" si="0"/>
        <v>5579.16</v>
      </c>
      <c r="R60"/>
      <c r="S60" s="51"/>
    </row>
    <row r="61" spans="1:19" s="52" customFormat="1" ht="15">
      <c r="A61" s="154">
        <v>45</v>
      </c>
      <c r="B61" s="81" t="s">
        <v>151</v>
      </c>
      <c r="C61" s="19" t="s">
        <v>38</v>
      </c>
      <c r="D61" s="81" t="s">
        <v>48</v>
      </c>
      <c r="E61" s="50" t="s">
        <v>72</v>
      </c>
      <c r="F61" s="133" t="s">
        <v>462</v>
      </c>
      <c r="G61" s="13">
        <v>26250</v>
      </c>
      <c r="H61" s="142">
        <v>0</v>
      </c>
      <c r="I61" s="142">
        <v>753.38</v>
      </c>
      <c r="J61" s="13">
        <v>1863.75</v>
      </c>
      <c r="K61" s="13">
        <v>301.88</v>
      </c>
      <c r="L61" s="142">
        <v>798</v>
      </c>
      <c r="M61" s="13">
        <v>1861.13</v>
      </c>
      <c r="N61" s="72">
        <v>2650</v>
      </c>
      <c r="O61" s="72">
        <v>4201.38</v>
      </c>
      <c r="P61" s="13">
        <v>4201.38</v>
      </c>
      <c r="Q61" s="13">
        <f t="shared" si="0"/>
        <v>22048.62</v>
      </c>
      <c r="R61"/>
      <c r="S61" s="51"/>
    </row>
    <row r="62" spans="1:19" s="52" customFormat="1" ht="15">
      <c r="A62" s="154">
        <v>46</v>
      </c>
      <c r="B62" s="81" t="s">
        <v>152</v>
      </c>
      <c r="C62" s="19" t="s">
        <v>38</v>
      </c>
      <c r="D62" s="81" t="s">
        <v>71</v>
      </c>
      <c r="E62" s="50" t="s">
        <v>72</v>
      </c>
      <c r="F62" s="133" t="s">
        <v>463</v>
      </c>
      <c r="G62" s="13">
        <v>19800</v>
      </c>
      <c r="H62" s="81">
        <v>0</v>
      </c>
      <c r="I62" s="81">
        <v>568.26</v>
      </c>
      <c r="J62" s="13">
        <v>1405.8</v>
      </c>
      <c r="K62" s="13">
        <v>227.7</v>
      </c>
      <c r="L62" s="81">
        <v>601.91999999999996</v>
      </c>
      <c r="M62" s="13">
        <v>1403.82</v>
      </c>
      <c r="N62" s="72">
        <v>8389.2199999999993</v>
      </c>
      <c r="O62" s="72">
        <v>9559.4</v>
      </c>
      <c r="P62" s="13">
        <v>9559.4</v>
      </c>
      <c r="Q62" s="13">
        <f t="shared" si="0"/>
        <v>10240.6</v>
      </c>
      <c r="R62"/>
      <c r="S62" s="51"/>
    </row>
    <row r="63" spans="1:19" s="52" customFormat="1" ht="15">
      <c r="A63" s="154">
        <v>47</v>
      </c>
      <c r="B63" s="81" t="s">
        <v>153</v>
      </c>
      <c r="C63" s="19" t="s">
        <v>38</v>
      </c>
      <c r="D63" s="81" t="s">
        <v>48</v>
      </c>
      <c r="E63" s="50" t="s">
        <v>72</v>
      </c>
      <c r="F63" s="133" t="s">
        <v>463</v>
      </c>
      <c r="G63" s="13">
        <v>26250</v>
      </c>
      <c r="H63" s="81">
        <v>0</v>
      </c>
      <c r="I63" s="81">
        <v>753.38</v>
      </c>
      <c r="J63" s="13">
        <v>1863.75</v>
      </c>
      <c r="K63" s="13">
        <v>301.88</v>
      </c>
      <c r="L63" s="81">
        <v>798</v>
      </c>
      <c r="M63" s="13">
        <v>1861.13</v>
      </c>
      <c r="N63" s="72">
        <v>18268.21</v>
      </c>
      <c r="O63" s="72">
        <v>19819.59</v>
      </c>
      <c r="P63" s="13">
        <v>19819.59</v>
      </c>
      <c r="Q63" s="13">
        <f t="shared" si="0"/>
        <v>6430.41</v>
      </c>
      <c r="R63"/>
      <c r="S63" s="51"/>
    </row>
    <row r="64" spans="1:19" s="52" customFormat="1" ht="15">
      <c r="A64" s="154">
        <v>48</v>
      </c>
      <c r="B64" s="81" t="s">
        <v>154</v>
      </c>
      <c r="C64" s="19" t="s">
        <v>38</v>
      </c>
      <c r="D64" s="81" t="s">
        <v>75</v>
      </c>
      <c r="E64" s="50" t="s">
        <v>72</v>
      </c>
      <c r="F64" s="133" t="s">
        <v>462</v>
      </c>
      <c r="G64" s="13">
        <v>19800</v>
      </c>
      <c r="H64" s="81">
        <v>0</v>
      </c>
      <c r="I64" s="81">
        <v>568.26</v>
      </c>
      <c r="J64" s="13">
        <v>1405.8</v>
      </c>
      <c r="K64" s="13">
        <v>227.7</v>
      </c>
      <c r="L64" s="142">
        <v>601.91999999999996</v>
      </c>
      <c r="M64" s="13">
        <v>1403.82</v>
      </c>
      <c r="N64" s="72">
        <v>6724.36</v>
      </c>
      <c r="O64" s="72">
        <v>7894.54</v>
      </c>
      <c r="P64" s="13">
        <v>7733.99</v>
      </c>
      <c r="Q64" s="13">
        <f t="shared" si="0"/>
        <v>11905.46</v>
      </c>
      <c r="R64"/>
      <c r="S64" s="51"/>
    </row>
    <row r="65" spans="1:19" s="52" customFormat="1" ht="15">
      <c r="A65" s="154">
        <v>49</v>
      </c>
      <c r="B65" s="81" t="s">
        <v>155</v>
      </c>
      <c r="C65" s="19" t="s">
        <v>38</v>
      </c>
      <c r="D65" s="81" t="s">
        <v>75</v>
      </c>
      <c r="E65" s="50" t="s">
        <v>72</v>
      </c>
      <c r="F65" s="133" t="s">
        <v>463</v>
      </c>
      <c r="G65" s="13">
        <v>24150</v>
      </c>
      <c r="H65" s="81">
        <v>0</v>
      </c>
      <c r="I65" s="81">
        <v>693.11</v>
      </c>
      <c r="J65" s="13">
        <v>1714.65</v>
      </c>
      <c r="K65" s="13">
        <v>277.73</v>
      </c>
      <c r="L65" s="81">
        <v>734.16</v>
      </c>
      <c r="M65" s="13">
        <v>1712.24</v>
      </c>
      <c r="N65" s="72">
        <v>15004.98</v>
      </c>
      <c r="O65" s="72">
        <v>16432.25</v>
      </c>
      <c r="P65" s="13">
        <v>24050</v>
      </c>
      <c r="Q65" s="13">
        <f t="shared" si="0"/>
        <v>7717.75</v>
      </c>
      <c r="R65"/>
      <c r="S65" s="51"/>
    </row>
    <row r="66" spans="1:19" s="52" customFormat="1" ht="15">
      <c r="A66" s="154">
        <v>50</v>
      </c>
      <c r="B66" s="81" t="s">
        <v>156</v>
      </c>
      <c r="C66" s="19" t="s">
        <v>38</v>
      </c>
      <c r="D66" s="81" t="s">
        <v>48</v>
      </c>
      <c r="E66" s="50" t="s">
        <v>72</v>
      </c>
      <c r="F66" s="133" t="s">
        <v>462</v>
      </c>
      <c r="G66" s="13">
        <v>26250</v>
      </c>
      <c r="H66" s="142">
        <v>0</v>
      </c>
      <c r="I66" s="142">
        <v>753.38</v>
      </c>
      <c r="J66" s="13">
        <v>1863.75</v>
      </c>
      <c r="K66" s="13">
        <v>301.88</v>
      </c>
      <c r="L66" s="142">
        <v>798</v>
      </c>
      <c r="M66" s="13">
        <v>1861.13</v>
      </c>
      <c r="N66" s="72">
        <v>12896.21</v>
      </c>
      <c r="O66" s="72">
        <v>14447.59</v>
      </c>
      <c r="P66" s="13">
        <v>14447.59</v>
      </c>
      <c r="Q66" s="13">
        <f t="shared" si="0"/>
        <v>11802.41</v>
      </c>
      <c r="R66"/>
      <c r="S66" s="51"/>
    </row>
    <row r="67" spans="1:19" s="52" customFormat="1" ht="15">
      <c r="A67" s="154">
        <v>51</v>
      </c>
      <c r="B67" s="81" t="s">
        <v>157</v>
      </c>
      <c r="C67" s="19" t="s">
        <v>38</v>
      </c>
      <c r="D67" s="81" t="s">
        <v>62</v>
      </c>
      <c r="E67" s="50" t="s">
        <v>72</v>
      </c>
      <c r="F67" s="133" t="s">
        <v>462</v>
      </c>
      <c r="G67" s="13">
        <v>50000</v>
      </c>
      <c r="H67" s="13">
        <v>1854</v>
      </c>
      <c r="I67" s="13">
        <v>1435</v>
      </c>
      <c r="J67" s="13">
        <v>3550</v>
      </c>
      <c r="K67" s="13">
        <v>575</v>
      </c>
      <c r="L67" s="13">
        <v>1520</v>
      </c>
      <c r="M67" s="13">
        <v>3545</v>
      </c>
      <c r="N67" s="71">
        <v>125</v>
      </c>
      <c r="O67" s="72">
        <v>4934</v>
      </c>
      <c r="P67" s="13">
        <v>4934</v>
      </c>
      <c r="Q67" s="13">
        <f t="shared" si="0"/>
        <v>45066</v>
      </c>
      <c r="R67"/>
      <c r="S67" s="51"/>
    </row>
    <row r="68" spans="1:19" s="52" customFormat="1" ht="15">
      <c r="A68" s="154">
        <v>52</v>
      </c>
      <c r="B68" s="81" t="s">
        <v>158</v>
      </c>
      <c r="C68" s="19" t="s">
        <v>38</v>
      </c>
      <c r="D68" s="81" t="s">
        <v>48</v>
      </c>
      <c r="E68" s="50" t="s">
        <v>72</v>
      </c>
      <c r="F68" s="133" t="s">
        <v>463</v>
      </c>
      <c r="G68" s="13">
        <v>26250</v>
      </c>
      <c r="H68" s="81">
        <v>0</v>
      </c>
      <c r="I68" s="81">
        <v>753.38</v>
      </c>
      <c r="J68" s="13">
        <v>1863.75</v>
      </c>
      <c r="K68" s="13">
        <v>301.88</v>
      </c>
      <c r="L68" s="81">
        <v>798</v>
      </c>
      <c r="M68" s="13">
        <v>1861.13</v>
      </c>
      <c r="N68" s="72">
        <v>8953.58</v>
      </c>
      <c r="O68" s="72">
        <v>10504.96</v>
      </c>
      <c r="P68" s="13">
        <v>21330.55</v>
      </c>
      <c r="Q68" s="13">
        <f t="shared" si="0"/>
        <v>15745.04</v>
      </c>
      <c r="R68"/>
      <c r="S68" s="51"/>
    </row>
    <row r="69" spans="1:19" s="52" customFormat="1" ht="15">
      <c r="A69" s="154">
        <v>53</v>
      </c>
      <c r="B69" s="81" t="s">
        <v>159</v>
      </c>
      <c r="C69" s="19" t="s">
        <v>38</v>
      </c>
      <c r="D69" s="81" t="s">
        <v>48</v>
      </c>
      <c r="E69" s="50" t="s">
        <v>72</v>
      </c>
      <c r="F69" s="133" t="s">
        <v>462</v>
      </c>
      <c r="G69" s="13">
        <v>26250</v>
      </c>
      <c r="H69" s="81">
        <v>0</v>
      </c>
      <c r="I69" s="81">
        <v>753.38</v>
      </c>
      <c r="J69" s="13">
        <v>1863.75</v>
      </c>
      <c r="K69" s="13">
        <v>301.88</v>
      </c>
      <c r="L69" s="81">
        <v>798</v>
      </c>
      <c r="M69" s="13">
        <v>1861.13</v>
      </c>
      <c r="N69" s="72">
        <v>7886.25</v>
      </c>
      <c r="O69" s="72">
        <v>9437.6299999999992</v>
      </c>
      <c r="P69" s="13">
        <v>7913.88</v>
      </c>
      <c r="Q69" s="13">
        <f t="shared" si="0"/>
        <v>16812.370000000003</v>
      </c>
      <c r="R69"/>
      <c r="S69" s="51"/>
    </row>
    <row r="70" spans="1:19" s="52" customFormat="1" ht="15">
      <c r="A70" s="154">
        <v>54</v>
      </c>
      <c r="B70" s="81" t="s">
        <v>161</v>
      </c>
      <c r="C70" s="19" t="s">
        <v>38</v>
      </c>
      <c r="D70" s="81" t="s">
        <v>55</v>
      </c>
      <c r="E70" s="50" t="s">
        <v>72</v>
      </c>
      <c r="F70" s="133" t="s">
        <v>462</v>
      </c>
      <c r="G70" s="13">
        <v>31000</v>
      </c>
      <c r="H70" s="142">
        <v>0</v>
      </c>
      <c r="I70" s="142">
        <v>889.7</v>
      </c>
      <c r="J70" s="13">
        <v>2201</v>
      </c>
      <c r="K70" s="13">
        <v>356.5</v>
      </c>
      <c r="L70" s="142">
        <v>942.4</v>
      </c>
      <c r="M70" s="13">
        <v>2197.9</v>
      </c>
      <c r="N70" s="72">
        <v>22788.14</v>
      </c>
      <c r="O70" s="72">
        <v>24620.240000000002</v>
      </c>
      <c r="P70" s="13">
        <v>22878.57</v>
      </c>
      <c r="Q70" s="13">
        <f t="shared" si="0"/>
        <v>6379.7599999999984</v>
      </c>
      <c r="R70"/>
      <c r="S70" s="51"/>
    </row>
    <row r="71" spans="1:19" s="52" customFormat="1" ht="15">
      <c r="A71" s="154">
        <v>55</v>
      </c>
      <c r="B71" s="81" t="s">
        <v>162</v>
      </c>
      <c r="C71" s="19" t="s">
        <v>38</v>
      </c>
      <c r="D71" s="81" t="s">
        <v>48</v>
      </c>
      <c r="E71" s="50" t="s">
        <v>72</v>
      </c>
      <c r="F71" s="133" t="s">
        <v>462</v>
      </c>
      <c r="G71" s="13">
        <v>26250</v>
      </c>
      <c r="H71" s="81">
        <v>0</v>
      </c>
      <c r="I71" s="142">
        <v>753.38</v>
      </c>
      <c r="J71" s="13">
        <v>1863.75</v>
      </c>
      <c r="K71" s="13">
        <v>301.88</v>
      </c>
      <c r="L71" s="142">
        <v>798</v>
      </c>
      <c r="M71" s="13">
        <v>1861.13</v>
      </c>
      <c r="N71" s="72">
        <v>5143.79</v>
      </c>
      <c r="O71" s="72">
        <v>6695.17</v>
      </c>
      <c r="P71" s="13">
        <v>6535.17</v>
      </c>
      <c r="Q71" s="13">
        <f t="shared" si="0"/>
        <v>19554.830000000002</v>
      </c>
      <c r="R71"/>
      <c r="S71" s="51"/>
    </row>
    <row r="72" spans="1:19" s="52" customFormat="1" ht="15">
      <c r="A72" s="154">
        <v>56</v>
      </c>
      <c r="B72" s="81" t="s">
        <v>163</v>
      </c>
      <c r="C72" s="19" t="s">
        <v>38</v>
      </c>
      <c r="D72" s="81" t="s">
        <v>75</v>
      </c>
      <c r="E72" s="50" t="s">
        <v>72</v>
      </c>
      <c r="F72" s="133" t="s">
        <v>463</v>
      </c>
      <c r="G72" s="13">
        <v>19800</v>
      </c>
      <c r="H72" s="142">
        <v>0</v>
      </c>
      <c r="I72" s="142">
        <v>568.26</v>
      </c>
      <c r="J72" s="13">
        <v>1405.8</v>
      </c>
      <c r="K72" s="13">
        <v>227.7</v>
      </c>
      <c r="L72" s="142">
        <v>601.91999999999996</v>
      </c>
      <c r="M72" s="13">
        <v>1403.82</v>
      </c>
      <c r="N72" s="72">
        <v>7449.04</v>
      </c>
      <c r="O72" s="72">
        <v>8619.2199999999993</v>
      </c>
      <c r="P72" s="13">
        <v>11670.69</v>
      </c>
      <c r="Q72" s="13">
        <f t="shared" si="0"/>
        <v>11180.78</v>
      </c>
      <c r="R72"/>
      <c r="S72" s="51"/>
    </row>
    <row r="73" spans="1:19" s="52" customFormat="1" ht="15">
      <c r="A73" s="154">
        <v>57</v>
      </c>
      <c r="B73" s="81" t="s">
        <v>165</v>
      </c>
      <c r="C73" s="19" t="s">
        <v>38</v>
      </c>
      <c r="D73" s="81" t="s">
        <v>48</v>
      </c>
      <c r="E73" s="50" t="s">
        <v>72</v>
      </c>
      <c r="F73" s="133" t="s">
        <v>463</v>
      </c>
      <c r="G73" s="13">
        <v>26250</v>
      </c>
      <c r="H73" s="81">
        <v>0</v>
      </c>
      <c r="I73" s="81">
        <v>753.38</v>
      </c>
      <c r="J73" s="13">
        <v>1863.75</v>
      </c>
      <c r="K73" s="13">
        <v>301.88</v>
      </c>
      <c r="L73" s="81">
        <v>798</v>
      </c>
      <c r="M73" s="13">
        <v>1861.13</v>
      </c>
      <c r="N73" s="72">
        <v>9025</v>
      </c>
      <c r="O73" s="72">
        <v>10576.38</v>
      </c>
      <c r="P73" s="13">
        <v>10576.38</v>
      </c>
      <c r="Q73" s="13">
        <f t="shared" si="0"/>
        <v>15673.62</v>
      </c>
      <c r="R73"/>
      <c r="S73" s="51"/>
    </row>
    <row r="74" spans="1:19" s="52" customFormat="1" ht="15">
      <c r="A74" s="154">
        <v>58</v>
      </c>
      <c r="B74" s="81" t="s">
        <v>166</v>
      </c>
      <c r="C74" s="19" t="s">
        <v>38</v>
      </c>
      <c r="D74" s="81" t="s">
        <v>75</v>
      </c>
      <c r="E74" s="50" t="s">
        <v>72</v>
      </c>
      <c r="F74" s="133" t="s">
        <v>463</v>
      </c>
      <c r="G74" s="13">
        <v>24150</v>
      </c>
      <c r="H74" s="81">
        <v>0</v>
      </c>
      <c r="I74" s="81">
        <v>693.11</v>
      </c>
      <c r="J74" s="13">
        <v>1714.65</v>
      </c>
      <c r="K74" s="13">
        <v>277.73</v>
      </c>
      <c r="L74" s="81">
        <v>734.16</v>
      </c>
      <c r="M74" s="13">
        <v>1712.24</v>
      </c>
      <c r="N74" s="72">
        <v>4063.33</v>
      </c>
      <c r="O74" s="72">
        <v>5490.6</v>
      </c>
      <c r="P74" s="13">
        <v>5453.12</v>
      </c>
      <c r="Q74" s="13">
        <f t="shared" si="0"/>
        <v>18659.400000000001</v>
      </c>
      <c r="R74"/>
      <c r="S74" s="51"/>
    </row>
    <row r="75" spans="1:19" s="52" customFormat="1" ht="15">
      <c r="A75" s="154">
        <v>59</v>
      </c>
      <c r="B75" s="81" t="s">
        <v>167</v>
      </c>
      <c r="C75" s="19" t="s">
        <v>38</v>
      </c>
      <c r="D75" s="81" t="s">
        <v>48</v>
      </c>
      <c r="E75" s="50" t="s">
        <v>72</v>
      </c>
      <c r="F75" s="133" t="s">
        <v>463</v>
      </c>
      <c r="G75" s="13">
        <v>26250</v>
      </c>
      <c r="H75" s="81">
        <v>0</v>
      </c>
      <c r="I75" s="81">
        <v>753.38</v>
      </c>
      <c r="J75" s="13">
        <v>1863.75</v>
      </c>
      <c r="K75" s="13">
        <v>301.88</v>
      </c>
      <c r="L75" s="142">
        <v>798</v>
      </c>
      <c r="M75" s="13">
        <v>1861.13</v>
      </c>
      <c r="N75" s="72">
        <v>5351.4</v>
      </c>
      <c r="O75" s="72">
        <v>6902.78</v>
      </c>
      <c r="P75" s="13">
        <v>6742.78</v>
      </c>
      <c r="Q75" s="13">
        <f t="shared" si="0"/>
        <v>19347.22</v>
      </c>
      <c r="R75"/>
      <c r="S75" s="51"/>
    </row>
    <row r="76" spans="1:19" s="52" customFormat="1" ht="15">
      <c r="A76" s="154">
        <v>60</v>
      </c>
      <c r="B76" s="81" t="s">
        <v>168</v>
      </c>
      <c r="C76" s="19" t="s">
        <v>38</v>
      </c>
      <c r="D76" s="81" t="s">
        <v>48</v>
      </c>
      <c r="E76" s="50" t="s">
        <v>72</v>
      </c>
      <c r="F76" s="133" t="s">
        <v>462</v>
      </c>
      <c r="G76" s="13">
        <v>26250</v>
      </c>
      <c r="H76" s="81">
        <v>0</v>
      </c>
      <c r="I76" s="81">
        <v>753.38</v>
      </c>
      <c r="J76" s="13">
        <v>1863.75</v>
      </c>
      <c r="K76" s="13">
        <v>301.88</v>
      </c>
      <c r="L76" s="81">
        <v>798</v>
      </c>
      <c r="M76" s="13">
        <v>1861.13</v>
      </c>
      <c r="N76" s="72">
        <v>10064.84</v>
      </c>
      <c r="O76" s="72">
        <v>11616.22</v>
      </c>
      <c r="P76" s="13">
        <v>15532.96</v>
      </c>
      <c r="Q76" s="13">
        <f t="shared" si="0"/>
        <v>14633.78</v>
      </c>
      <c r="R76"/>
      <c r="S76" s="51"/>
    </row>
    <row r="77" spans="1:19" s="52" customFormat="1" ht="15">
      <c r="A77" s="154">
        <v>61</v>
      </c>
      <c r="B77" s="81" t="s">
        <v>169</v>
      </c>
      <c r="C77" s="19" t="s">
        <v>38</v>
      </c>
      <c r="D77" s="81" t="s">
        <v>75</v>
      </c>
      <c r="E77" s="50" t="s">
        <v>72</v>
      </c>
      <c r="F77" s="133" t="s">
        <v>462</v>
      </c>
      <c r="G77" s="13">
        <v>19800</v>
      </c>
      <c r="H77" s="81">
        <v>0</v>
      </c>
      <c r="I77" s="81">
        <v>568.26</v>
      </c>
      <c r="J77" s="13">
        <v>1405.8</v>
      </c>
      <c r="K77" s="13">
        <v>227.7</v>
      </c>
      <c r="L77" s="81">
        <v>601.91999999999996</v>
      </c>
      <c r="M77" s="13">
        <v>1403.82</v>
      </c>
      <c r="N77" s="72">
        <v>16468.169999999998</v>
      </c>
      <c r="O77" s="72">
        <v>17638.349999999999</v>
      </c>
      <c r="P77" s="13">
        <v>18054.849999999999</v>
      </c>
      <c r="Q77" s="13">
        <f t="shared" si="0"/>
        <v>2161.6500000000015</v>
      </c>
      <c r="R77"/>
      <c r="S77" s="51"/>
    </row>
    <row r="78" spans="1:19" s="52" customFormat="1" ht="15">
      <c r="A78" s="154">
        <v>62</v>
      </c>
      <c r="B78" s="81" t="s">
        <v>145</v>
      </c>
      <c r="C78" s="19" t="s">
        <v>38</v>
      </c>
      <c r="D78" s="81" t="s">
        <v>146</v>
      </c>
      <c r="E78" s="50" t="s">
        <v>96</v>
      </c>
      <c r="F78" s="133" t="s">
        <v>463</v>
      </c>
      <c r="G78" s="13">
        <v>31000</v>
      </c>
      <c r="H78" s="81">
        <v>0</v>
      </c>
      <c r="I78" s="81">
        <v>889.7</v>
      </c>
      <c r="J78" s="13">
        <v>2201</v>
      </c>
      <c r="K78" s="13">
        <v>356.5</v>
      </c>
      <c r="L78" s="81">
        <v>942.4</v>
      </c>
      <c r="M78" s="13">
        <v>2197.9</v>
      </c>
      <c r="N78" s="72">
        <v>9659.32</v>
      </c>
      <c r="O78" s="72">
        <v>11491.42</v>
      </c>
      <c r="P78" s="13">
        <v>11491.42</v>
      </c>
      <c r="Q78" s="13">
        <f>SUM(G78-O78)</f>
        <v>19508.580000000002</v>
      </c>
      <c r="R78"/>
      <c r="S78" s="51"/>
    </row>
    <row r="79" spans="1:19" s="52" customFormat="1" ht="15">
      <c r="A79" s="154">
        <v>63</v>
      </c>
      <c r="B79" s="81" t="s">
        <v>160</v>
      </c>
      <c r="C79" s="19" t="s">
        <v>38</v>
      </c>
      <c r="D79" s="81" t="s">
        <v>75</v>
      </c>
      <c r="E79" s="50" t="s">
        <v>96</v>
      </c>
      <c r="F79" s="133" t="s">
        <v>462</v>
      </c>
      <c r="G79" s="13">
        <v>19800</v>
      </c>
      <c r="H79" s="81">
        <v>0</v>
      </c>
      <c r="I79" s="81">
        <v>568.26</v>
      </c>
      <c r="J79" s="13">
        <v>1405.8</v>
      </c>
      <c r="K79" s="13">
        <v>227.7</v>
      </c>
      <c r="L79" s="81">
        <v>601.91999999999996</v>
      </c>
      <c r="M79" s="13">
        <v>1403.82</v>
      </c>
      <c r="N79" s="72">
        <v>3390</v>
      </c>
      <c r="O79" s="72">
        <v>4560.18</v>
      </c>
      <c r="P79" s="13">
        <v>4560.18</v>
      </c>
      <c r="Q79" s="13">
        <f>SUM(G79-O79)</f>
        <v>15239.82</v>
      </c>
      <c r="R79"/>
      <c r="S79" s="51"/>
    </row>
    <row r="80" spans="1:19" s="52" customFormat="1" ht="15">
      <c r="A80" s="154">
        <v>64</v>
      </c>
      <c r="B80" s="81" t="s">
        <v>164</v>
      </c>
      <c r="C80" s="19" t="s">
        <v>38</v>
      </c>
      <c r="D80" s="81" t="s">
        <v>445</v>
      </c>
      <c r="E80" s="50" t="s">
        <v>96</v>
      </c>
      <c r="F80" s="133" t="s">
        <v>463</v>
      </c>
      <c r="G80" s="13">
        <v>31000</v>
      </c>
      <c r="H80" s="81">
        <v>0</v>
      </c>
      <c r="I80" s="81">
        <v>889.7</v>
      </c>
      <c r="J80" s="13">
        <v>2201</v>
      </c>
      <c r="K80" s="13">
        <v>356.5</v>
      </c>
      <c r="L80" s="81">
        <v>942.4</v>
      </c>
      <c r="M80" s="13">
        <v>2197.9</v>
      </c>
      <c r="N80" s="72">
        <v>1900.12</v>
      </c>
      <c r="O80" s="72">
        <v>3732.22</v>
      </c>
      <c r="P80" s="13">
        <v>3572.22</v>
      </c>
      <c r="Q80" s="13">
        <f>SUM(G80-O80)</f>
        <v>27267.78</v>
      </c>
      <c r="R80"/>
      <c r="S80" s="51"/>
    </row>
    <row r="81" spans="1:19" s="52" customFormat="1" ht="15">
      <c r="A81" s="154">
        <v>65</v>
      </c>
      <c r="B81" s="81" t="s">
        <v>170</v>
      </c>
      <c r="C81" s="19" t="s">
        <v>171</v>
      </c>
      <c r="D81" s="81" t="s">
        <v>75</v>
      </c>
      <c r="E81" s="50" t="s">
        <v>72</v>
      </c>
      <c r="F81" s="133" t="s">
        <v>462</v>
      </c>
      <c r="G81" s="13">
        <v>33000</v>
      </c>
      <c r="H81" s="142">
        <v>0</v>
      </c>
      <c r="I81" s="142">
        <v>947.1</v>
      </c>
      <c r="J81" s="13">
        <v>2343</v>
      </c>
      <c r="K81" s="13">
        <v>379.5</v>
      </c>
      <c r="L81" s="13">
        <v>1003.2</v>
      </c>
      <c r="M81" s="13">
        <v>2339.6999999999998</v>
      </c>
      <c r="N81" s="71">
        <v>650</v>
      </c>
      <c r="O81" s="72">
        <v>2600.3000000000002</v>
      </c>
      <c r="P81" s="13">
        <v>2600.3000000000002</v>
      </c>
      <c r="Q81" s="13">
        <f t="shared" ref="Q81:Q143" si="2">SUM(G81-O81)</f>
        <v>30399.7</v>
      </c>
      <c r="R81"/>
      <c r="S81" s="51"/>
    </row>
    <row r="82" spans="1:19" s="52" customFormat="1" ht="15">
      <c r="A82" s="154">
        <v>66</v>
      </c>
      <c r="B82" s="81" t="s">
        <v>172</v>
      </c>
      <c r="C82" s="19" t="s">
        <v>171</v>
      </c>
      <c r="D82" s="81" t="s">
        <v>102</v>
      </c>
      <c r="E82" s="50" t="s">
        <v>72</v>
      </c>
      <c r="F82" s="133" t="s">
        <v>462</v>
      </c>
      <c r="G82" s="13">
        <v>27825</v>
      </c>
      <c r="H82" s="81">
        <v>0</v>
      </c>
      <c r="I82" s="81">
        <v>798.58</v>
      </c>
      <c r="J82" s="13">
        <v>1975.58</v>
      </c>
      <c r="K82" s="13">
        <v>319.99</v>
      </c>
      <c r="L82" s="81">
        <v>845.88</v>
      </c>
      <c r="M82" s="13">
        <v>1972.79</v>
      </c>
      <c r="N82" s="72">
        <v>20534.79</v>
      </c>
      <c r="O82" s="72">
        <v>22179.25</v>
      </c>
      <c r="P82" s="13">
        <v>22019.25</v>
      </c>
      <c r="Q82" s="13">
        <f t="shared" si="2"/>
        <v>5645.75</v>
      </c>
      <c r="R82"/>
      <c r="S82" s="51"/>
    </row>
    <row r="83" spans="1:19" s="52" customFormat="1" ht="15">
      <c r="A83" s="154">
        <v>67</v>
      </c>
      <c r="B83" s="81" t="s">
        <v>173</v>
      </c>
      <c r="C83" s="19" t="s">
        <v>18</v>
      </c>
      <c r="D83" s="81" t="s">
        <v>48</v>
      </c>
      <c r="E83" s="50" t="s">
        <v>72</v>
      </c>
      <c r="F83" s="133" t="s">
        <v>463</v>
      </c>
      <c r="G83" s="13">
        <v>26250</v>
      </c>
      <c r="H83" s="81">
        <v>0</v>
      </c>
      <c r="I83" s="81">
        <v>753.38</v>
      </c>
      <c r="J83" s="13">
        <v>1863.75</v>
      </c>
      <c r="K83" s="13">
        <v>301.88</v>
      </c>
      <c r="L83" s="81">
        <v>798</v>
      </c>
      <c r="M83" s="13">
        <v>1861.13</v>
      </c>
      <c r="N83" s="72">
        <v>4725.0600000000004</v>
      </c>
      <c r="O83" s="72">
        <v>6276.44</v>
      </c>
      <c r="P83" s="13">
        <v>6276.44</v>
      </c>
      <c r="Q83" s="13">
        <f t="shared" si="2"/>
        <v>19973.560000000001</v>
      </c>
      <c r="R83"/>
      <c r="S83" s="51"/>
    </row>
    <row r="84" spans="1:19" s="52" customFormat="1" ht="15">
      <c r="A84" s="154">
        <v>68</v>
      </c>
      <c r="B84" s="81" t="s">
        <v>176</v>
      </c>
      <c r="C84" s="19" t="s">
        <v>18</v>
      </c>
      <c r="D84" s="81" t="s">
        <v>443</v>
      </c>
      <c r="E84" s="50" t="s">
        <v>72</v>
      </c>
      <c r="F84" s="133" t="s">
        <v>463</v>
      </c>
      <c r="G84" s="13">
        <v>31000</v>
      </c>
      <c r="H84" s="81">
        <v>0</v>
      </c>
      <c r="I84" s="142">
        <v>889.7</v>
      </c>
      <c r="J84" s="13">
        <v>2201</v>
      </c>
      <c r="K84" s="13">
        <v>356.5</v>
      </c>
      <c r="L84" s="142">
        <v>942.4</v>
      </c>
      <c r="M84" s="13">
        <v>2197.9</v>
      </c>
      <c r="N84" s="72">
        <v>15993.52</v>
      </c>
      <c r="O84" s="72">
        <v>17825.62</v>
      </c>
      <c r="P84" s="13">
        <v>17874.099999999999</v>
      </c>
      <c r="Q84" s="13">
        <f t="shared" ref="Q84:Q89" si="3">SUM(G84-O84)</f>
        <v>13174.380000000001</v>
      </c>
      <c r="R84"/>
      <c r="S84" s="51"/>
    </row>
    <row r="85" spans="1:19" s="52" customFormat="1" ht="15">
      <c r="A85" s="154">
        <v>69</v>
      </c>
      <c r="B85" s="81" t="s">
        <v>180</v>
      </c>
      <c r="C85" s="19" t="s">
        <v>18</v>
      </c>
      <c r="D85" s="81" t="s">
        <v>100</v>
      </c>
      <c r="E85" s="50" t="s">
        <v>72</v>
      </c>
      <c r="F85" s="133" t="s">
        <v>462</v>
      </c>
      <c r="G85" s="13">
        <v>24150</v>
      </c>
      <c r="H85" s="81">
        <v>0</v>
      </c>
      <c r="I85" s="81">
        <v>693.11</v>
      </c>
      <c r="J85" s="13">
        <v>1714.65</v>
      </c>
      <c r="K85" s="13">
        <v>277.73</v>
      </c>
      <c r="L85" s="81">
        <v>734.16</v>
      </c>
      <c r="M85" s="13">
        <v>1712.24</v>
      </c>
      <c r="N85" s="72">
        <v>4035</v>
      </c>
      <c r="O85" s="72">
        <v>5462.27</v>
      </c>
      <c r="P85" s="13">
        <v>5462.27</v>
      </c>
      <c r="Q85" s="13">
        <f t="shared" si="3"/>
        <v>18687.73</v>
      </c>
      <c r="R85"/>
      <c r="S85" s="51"/>
    </row>
    <row r="86" spans="1:19" s="52" customFormat="1" ht="15">
      <c r="A86" s="154">
        <v>70</v>
      </c>
      <c r="B86" s="81" t="s">
        <v>489</v>
      </c>
      <c r="C86" s="19" t="s">
        <v>18</v>
      </c>
      <c r="D86" s="81" t="s">
        <v>100</v>
      </c>
      <c r="E86" s="50" t="s">
        <v>72</v>
      </c>
      <c r="F86" s="133" t="s">
        <v>462</v>
      </c>
      <c r="G86" s="13">
        <v>24150</v>
      </c>
      <c r="H86" s="142">
        <v>0</v>
      </c>
      <c r="I86" s="142">
        <v>693.11</v>
      </c>
      <c r="J86" s="13">
        <v>1714.65</v>
      </c>
      <c r="K86" s="13">
        <v>277.73</v>
      </c>
      <c r="L86" s="142">
        <v>734.16</v>
      </c>
      <c r="M86" s="13">
        <v>1712.24</v>
      </c>
      <c r="N86" s="71">
        <v>25</v>
      </c>
      <c r="O86" s="72">
        <v>1452.27</v>
      </c>
      <c r="P86" s="13">
        <f>SUM(J86+K86+M86)</f>
        <v>3704.62</v>
      </c>
      <c r="Q86" s="13">
        <f t="shared" si="3"/>
        <v>22697.73</v>
      </c>
      <c r="R86"/>
      <c r="S86" s="51"/>
    </row>
    <row r="87" spans="1:19" s="52" customFormat="1" ht="15">
      <c r="A87" s="154">
        <v>71</v>
      </c>
      <c r="B87" s="81" t="s">
        <v>181</v>
      </c>
      <c r="C87" s="19" t="s">
        <v>18</v>
      </c>
      <c r="D87" s="81" t="s">
        <v>55</v>
      </c>
      <c r="E87" s="50" t="s">
        <v>72</v>
      </c>
      <c r="F87" s="133" t="s">
        <v>462</v>
      </c>
      <c r="G87" s="13">
        <v>31000</v>
      </c>
      <c r="H87" s="142">
        <v>0</v>
      </c>
      <c r="I87" s="142">
        <v>889.7</v>
      </c>
      <c r="J87" s="13">
        <v>2201</v>
      </c>
      <c r="K87" s="13">
        <v>356.5</v>
      </c>
      <c r="L87" s="142">
        <v>942.4</v>
      </c>
      <c r="M87" s="13">
        <v>2197.9</v>
      </c>
      <c r="N87" s="72">
        <v>2050</v>
      </c>
      <c r="O87" s="72">
        <v>3882.1</v>
      </c>
      <c r="P87" s="13">
        <v>7857.1</v>
      </c>
      <c r="Q87" s="13">
        <f t="shared" si="3"/>
        <v>27117.9</v>
      </c>
      <c r="R87"/>
      <c r="S87" s="51"/>
    </row>
    <row r="88" spans="1:19" s="52" customFormat="1" ht="15">
      <c r="A88" s="154">
        <v>72</v>
      </c>
      <c r="B88" s="81" t="s">
        <v>182</v>
      </c>
      <c r="C88" s="19" t="s">
        <v>18</v>
      </c>
      <c r="D88" s="81" t="s">
        <v>449</v>
      </c>
      <c r="E88" s="50" t="s">
        <v>72</v>
      </c>
      <c r="F88" s="133" t="s">
        <v>462</v>
      </c>
      <c r="G88" s="13">
        <v>83000</v>
      </c>
      <c r="H88" s="13">
        <v>8106.54</v>
      </c>
      <c r="I88" s="13">
        <v>2382.1</v>
      </c>
      <c r="J88" s="13">
        <v>5893</v>
      </c>
      <c r="K88" s="13">
        <v>620.16999999999996</v>
      </c>
      <c r="L88" s="13">
        <v>2523.1999999999998</v>
      </c>
      <c r="M88" s="13">
        <v>5884.7</v>
      </c>
      <c r="N88" s="72">
        <v>31390.29</v>
      </c>
      <c r="O88" s="72">
        <v>44402.13</v>
      </c>
      <c r="P88" s="13">
        <v>44402.13</v>
      </c>
      <c r="Q88" s="13">
        <f t="shared" si="3"/>
        <v>38597.870000000003</v>
      </c>
      <c r="R88"/>
      <c r="S88" s="51"/>
    </row>
    <row r="89" spans="1:19" s="52" customFormat="1" ht="15">
      <c r="A89" s="154">
        <v>73</v>
      </c>
      <c r="B89" s="81" t="s">
        <v>184</v>
      </c>
      <c r="C89" s="19" t="s">
        <v>18</v>
      </c>
      <c r="D89" s="81" t="s">
        <v>450</v>
      </c>
      <c r="E89" s="50" t="s">
        <v>72</v>
      </c>
      <c r="F89" s="133" t="s">
        <v>462</v>
      </c>
      <c r="G89" s="13">
        <v>55000</v>
      </c>
      <c r="H89" s="13">
        <v>2559.6799999999998</v>
      </c>
      <c r="I89" s="13">
        <v>1578.5</v>
      </c>
      <c r="J89" s="13">
        <v>3905</v>
      </c>
      <c r="K89" s="13">
        <v>620.16999999999996</v>
      </c>
      <c r="L89" s="13">
        <v>1672</v>
      </c>
      <c r="M89" s="13">
        <v>3899.5</v>
      </c>
      <c r="N89" s="72">
        <v>15314.13</v>
      </c>
      <c r="O89" s="72">
        <v>21124.31</v>
      </c>
      <c r="P89" s="13">
        <v>21124.31</v>
      </c>
      <c r="Q89" s="13">
        <f t="shared" si="3"/>
        <v>33875.69</v>
      </c>
      <c r="R89"/>
      <c r="S89" s="51"/>
    </row>
    <row r="90" spans="1:19" s="52" customFormat="1" ht="15">
      <c r="A90" s="154">
        <v>74</v>
      </c>
      <c r="B90" s="81" t="s">
        <v>174</v>
      </c>
      <c r="C90" s="19" t="s">
        <v>18</v>
      </c>
      <c r="D90" s="81" t="s">
        <v>36</v>
      </c>
      <c r="E90" s="50" t="s">
        <v>96</v>
      </c>
      <c r="F90" s="133" t="s">
        <v>462</v>
      </c>
      <c r="G90" s="13">
        <v>26250</v>
      </c>
      <c r="H90" s="81">
        <v>0</v>
      </c>
      <c r="I90" s="81">
        <v>753.38</v>
      </c>
      <c r="J90" s="13">
        <v>1863.75</v>
      </c>
      <c r="K90" s="13">
        <v>301.88</v>
      </c>
      <c r="L90" s="81">
        <v>798</v>
      </c>
      <c r="M90" s="13">
        <v>1861.13</v>
      </c>
      <c r="N90" s="72">
        <v>2666.67</v>
      </c>
      <c r="O90" s="72">
        <v>4218.05</v>
      </c>
      <c r="P90" s="13">
        <v>4218.05</v>
      </c>
      <c r="Q90" s="13">
        <f t="shared" si="2"/>
        <v>22031.95</v>
      </c>
      <c r="R90"/>
      <c r="S90" s="51"/>
    </row>
    <row r="91" spans="1:19" s="52" customFormat="1" ht="15.75" customHeight="1">
      <c r="A91" s="154">
        <v>75</v>
      </c>
      <c r="B91" s="81" t="s">
        <v>175</v>
      </c>
      <c r="C91" s="19" t="s">
        <v>18</v>
      </c>
      <c r="D91" s="81" t="s">
        <v>36</v>
      </c>
      <c r="E91" s="50" t="s">
        <v>96</v>
      </c>
      <c r="F91" s="133" t="s">
        <v>463</v>
      </c>
      <c r="G91" s="13">
        <v>26250</v>
      </c>
      <c r="H91" s="81">
        <v>0</v>
      </c>
      <c r="I91" s="81">
        <v>753.38</v>
      </c>
      <c r="J91" s="13">
        <v>1863.75</v>
      </c>
      <c r="K91" s="13">
        <v>301.88</v>
      </c>
      <c r="L91" s="81">
        <v>798</v>
      </c>
      <c r="M91" s="13">
        <v>1861.13</v>
      </c>
      <c r="N91" s="71">
        <v>25</v>
      </c>
      <c r="O91" s="72">
        <v>1576.38</v>
      </c>
      <c r="P91" s="13">
        <v>1576.38</v>
      </c>
      <c r="Q91" s="13">
        <f t="shared" si="2"/>
        <v>24673.62</v>
      </c>
      <c r="R91"/>
      <c r="S91" s="51"/>
    </row>
    <row r="92" spans="1:19" s="52" customFormat="1" ht="15">
      <c r="A92" s="154">
        <v>76</v>
      </c>
      <c r="B92" s="81" t="s">
        <v>177</v>
      </c>
      <c r="C92" s="19" t="s">
        <v>18</v>
      </c>
      <c r="D92" s="81" t="s">
        <v>36</v>
      </c>
      <c r="E92" s="50" t="s">
        <v>96</v>
      </c>
      <c r="F92" s="133" t="s">
        <v>462</v>
      </c>
      <c r="G92" s="13">
        <v>26250</v>
      </c>
      <c r="H92" s="81">
        <v>0</v>
      </c>
      <c r="I92" s="81">
        <v>753.38</v>
      </c>
      <c r="J92" s="13">
        <v>1863.75</v>
      </c>
      <c r="K92" s="13">
        <v>301.88</v>
      </c>
      <c r="L92" s="81">
        <v>798</v>
      </c>
      <c r="M92" s="13">
        <v>1861.13</v>
      </c>
      <c r="N92" s="72">
        <v>5590</v>
      </c>
      <c r="O92" s="72">
        <v>7141.38</v>
      </c>
      <c r="P92" s="13">
        <v>5601.38</v>
      </c>
      <c r="Q92" s="13">
        <f t="shared" si="2"/>
        <v>19108.62</v>
      </c>
      <c r="R92"/>
      <c r="S92" s="51"/>
    </row>
    <row r="93" spans="1:19" s="52" customFormat="1" ht="15">
      <c r="A93" s="154">
        <v>77</v>
      </c>
      <c r="B93" s="81" t="s">
        <v>178</v>
      </c>
      <c r="C93" s="19" t="s">
        <v>18</v>
      </c>
      <c r="D93" s="81" t="s">
        <v>36</v>
      </c>
      <c r="E93" s="50" t="s">
        <v>96</v>
      </c>
      <c r="F93" s="133" t="s">
        <v>462</v>
      </c>
      <c r="G93" s="13">
        <v>26250</v>
      </c>
      <c r="H93" s="81">
        <v>0</v>
      </c>
      <c r="I93" s="81">
        <v>753.38</v>
      </c>
      <c r="J93" s="13">
        <v>1863.75</v>
      </c>
      <c r="K93" s="13">
        <v>301.88</v>
      </c>
      <c r="L93" s="81">
        <v>798</v>
      </c>
      <c r="M93" s="13">
        <v>1861.13</v>
      </c>
      <c r="N93" s="72">
        <v>6006</v>
      </c>
      <c r="O93" s="72">
        <v>7557.38</v>
      </c>
      <c r="P93" s="13">
        <v>7557.38</v>
      </c>
      <c r="Q93" s="13">
        <f t="shared" si="2"/>
        <v>18692.62</v>
      </c>
      <c r="R93"/>
      <c r="S93" s="51"/>
    </row>
    <row r="94" spans="1:19" s="52" customFormat="1" ht="15">
      <c r="A94" s="154">
        <v>78</v>
      </c>
      <c r="B94" s="81" t="s">
        <v>461</v>
      </c>
      <c r="C94" s="19" t="s">
        <v>18</v>
      </c>
      <c r="D94" s="81" t="s">
        <v>75</v>
      </c>
      <c r="E94" s="50" t="s">
        <v>96</v>
      </c>
      <c r="F94" s="133" t="s">
        <v>463</v>
      </c>
      <c r="G94" s="13">
        <v>26250</v>
      </c>
      <c r="H94" s="81">
        <v>0</v>
      </c>
      <c r="I94" s="81">
        <v>753.38</v>
      </c>
      <c r="J94" s="13">
        <v>1863.75</v>
      </c>
      <c r="K94" s="13">
        <v>301.88</v>
      </c>
      <c r="L94" s="81">
        <v>798</v>
      </c>
      <c r="M94" s="13">
        <v>1861.13</v>
      </c>
      <c r="N94" s="72">
        <v>10728</v>
      </c>
      <c r="O94" s="72">
        <v>12279.38</v>
      </c>
      <c r="P94" s="13">
        <v>17279.38</v>
      </c>
      <c r="Q94" s="13">
        <f t="shared" si="2"/>
        <v>13970.62</v>
      </c>
      <c r="R94"/>
      <c r="S94" s="51"/>
    </row>
    <row r="95" spans="1:19" s="52" customFormat="1" ht="15">
      <c r="A95" s="154">
        <v>79</v>
      </c>
      <c r="B95" s="81" t="s">
        <v>179</v>
      </c>
      <c r="C95" s="53" t="s">
        <v>18</v>
      </c>
      <c r="D95" s="81" t="s">
        <v>36</v>
      </c>
      <c r="E95" s="50" t="s">
        <v>96</v>
      </c>
      <c r="F95" s="133" t="s">
        <v>463</v>
      </c>
      <c r="G95" s="13">
        <v>26250</v>
      </c>
      <c r="H95" s="81">
        <v>0</v>
      </c>
      <c r="I95" s="81">
        <v>753.38</v>
      </c>
      <c r="J95" s="13">
        <v>1863.75</v>
      </c>
      <c r="K95" s="13">
        <v>301.88</v>
      </c>
      <c r="L95" s="81">
        <v>798</v>
      </c>
      <c r="M95" s="13">
        <v>1861.13</v>
      </c>
      <c r="N95" s="72">
        <v>16633.16</v>
      </c>
      <c r="O95" s="72">
        <v>18184.54</v>
      </c>
      <c r="P95" s="13">
        <v>14551.21</v>
      </c>
      <c r="Q95" s="13">
        <f t="shared" si="2"/>
        <v>8065.4599999999991</v>
      </c>
      <c r="R95"/>
      <c r="S95" s="51"/>
    </row>
    <row r="96" spans="1:19" s="52" customFormat="1" ht="15">
      <c r="A96" s="154">
        <v>80</v>
      </c>
      <c r="B96" s="81" t="s">
        <v>183</v>
      </c>
      <c r="C96" s="19" t="s">
        <v>18</v>
      </c>
      <c r="D96" s="81" t="s">
        <v>48</v>
      </c>
      <c r="E96" s="50" t="s">
        <v>96</v>
      </c>
      <c r="F96" s="133" t="s">
        <v>462</v>
      </c>
      <c r="G96" s="13">
        <v>26250</v>
      </c>
      <c r="H96" s="142">
        <v>0</v>
      </c>
      <c r="I96" s="142">
        <v>753.38</v>
      </c>
      <c r="J96" s="13">
        <v>1863.75</v>
      </c>
      <c r="K96" s="13">
        <v>301.88</v>
      </c>
      <c r="L96" s="142">
        <v>798</v>
      </c>
      <c r="M96" s="13">
        <v>1861.13</v>
      </c>
      <c r="N96" s="72">
        <v>2958.7</v>
      </c>
      <c r="O96" s="72">
        <v>4510.08</v>
      </c>
      <c r="P96" s="13">
        <v>18070.330000000002</v>
      </c>
      <c r="Q96" s="13">
        <f t="shared" si="2"/>
        <v>21739.919999999998</v>
      </c>
      <c r="R96"/>
      <c r="S96" s="51"/>
    </row>
    <row r="97" spans="1:19" s="52" customFormat="1" ht="15">
      <c r="A97" s="154">
        <v>81</v>
      </c>
      <c r="B97" s="81" t="s">
        <v>185</v>
      </c>
      <c r="C97" s="19" t="s">
        <v>18</v>
      </c>
      <c r="D97" s="81" t="s">
        <v>48</v>
      </c>
      <c r="E97" s="50" t="s">
        <v>96</v>
      </c>
      <c r="F97" s="133" t="s">
        <v>463</v>
      </c>
      <c r="G97" s="13">
        <v>26250</v>
      </c>
      <c r="H97" s="142">
        <v>0</v>
      </c>
      <c r="I97" s="142">
        <v>753.38</v>
      </c>
      <c r="J97" s="13">
        <v>1863.75</v>
      </c>
      <c r="K97" s="13">
        <v>301.88</v>
      </c>
      <c r="L97" s="142">
        <v>798</v>
      </c>
      <c r="M97" s="13">
        <v>1861.13</v>
      </c>
      <c r="N97" s="72">
        <v>3600</v>
      </c>
      <c r="O97" s="72">
        <v>5151.38</v>
      </c>
      <c r="P97" s="13">
        <v>5085.34</v>
      </c>
      <c r="Q97" s="13">
        <f t="shared" si="2"/>
        <v>21098.62</v>
      </c>
      <c r="R97"/>
      <c r="S97" s="51"/>
    </row>
    <row r="98" spans="1:19" s="52" customFormat="1" ht="15">
      <c r="A98" s="154">
        <v>82</v>
      </c>
      <c r="B98" s="81" t="s">
        <v>186</v>
      </c>
      <c r="C98" s="19" t="s">
        <v>187</v>
      </c>
      <c r="D98" s="81" t="s">
        <v>100</v>
      </c>
      <c r="E98" s="50" t="s">
        <v>72</v>
      </c>
      <c r="F98" s="133" t="s">
        <v>462</v>
      </c>
      <c r="G98" s="13">
        <v>31500</v>
      </c>
      <c r="H98" s="81">
        <v>0</v>
      </c>
      <c r="I98" s="81">
        <v>904.05</v>
      </c>
      <c r="J98" s="13">
        <v>2236.5</v>
      </c>
      <c r="K98" s="13">
        <v>362.25</v>
      </c>
      <c r="L98" s="81">
        <v>957.6</v>
      </c>
      <c r="M98" s="13">
        <v>2233.35</v>
      </c>
      <c r="N98" s="72">
        <v>6207.14</v>
      </c>
      <c r="O98" s="72">
        <v>8068.79</v>
      </c>
      <c r="P98" s="13">
        <v>8068.79</v>
      </c>
      <c r="Q98" s="13">
        <f t="shared" si="2"/>
        <v>23431.21</v>
      </c>
      <c r="R98"/>
      <c r="S98" s="51"/>
    </row>
    <row r="99" spans="1:19" s="52" customFormat="1" ht="15">
      <c r="A99" s="154">
        <v>83</v>
      </c>
      <c r="B99" s="53" t="s">
        <v>488</v>
      </c>
      <c r="C99" s="19" t="s">
        <v>187</v>
      </c>
      <c r="D99" s="53" t="s">
        <v>194</v>
      </c>
      <c r="E99" s="50" t="s">
        <v>72</v>
      </c>
      <c r="F99" s="133" t="s">
        <v>463</v>
      </c>
      <c r="G99" s="54">
        <v>40000</v>
      </c>
      <c r="H99" s="53">
        <v>442.65</v>
      </c>
      <c r="I99" s="53">
        <v>1148</v>
      </c>
      <c r="J99" s="54">
        <v>2840</v>
      </c>
      <c r="K99" s="54">
        <v>460</v>
      </c>
      <c r="L99" s="53">
        <v>1216</v>
      </c>
      <c r="M99" s="54">
        <v>2836</v>
      </c>
      <c r="N99" s="155">
        <v>25</v>
      </c>
      <c r="O99" s="155">
        <v>2831.65</v>
      </c>
      <c r="P99" s="54">
        <v>6136</v>
      </c>
      <c r="Q99" s="54">
        <f t="shared" si="2"/>
        <v>37168.35</v>
      </c>
      <c r="R99"/>
      <c r="S99" s="51"/>
    </row>
    <row r="100" spans="1:19" s="52" customFormat="1" ht="15">
      <c r="A100" s="154">
        <v>84</v>
      </c>
      <c r="B100" s="81" t="s">
        <v>189</v>
      </c>
      <c r="C100" s="19" t="s">
        <v>187</v>
      </c>
      <c r="D100" s="81" t="s">
        <v>190</v>
      </c>
      <c r="E100" s="50" t="s">
        <v>188</v>
      </c>
      <c r="F100" s="133" t="s">
        <v>463</v>
      </c>
      <c r="G100" s="13">
        <v>140000</v>
      </c>
      <c r="H100" s="13">
        <v>20324.25</v>
      </c>
      <c r="I100" s="13">
        <v>4018</v>
      </c>
      <c r="J100" s="13">
        <v>9940</v>
      </c>
      <c r="K100" s="13">
        <v>620.16999999999996</v>
      </c>
      <c r="L100" s="13">
        <v>4256</v>
      </c>
      <c r="M100" s="13">
        <v>9558.74</v>
      </c>
      <c r="N100" s="72">
        <v>22288.84</v>
      </c>
      <c r="O100" s="72">
        <v>50727.09</v>
      </c>
      <c r="P100" s="13">
        <v>50247.09</v>
      </c>
      <c r="Q100" s="13">
        <f t="shared" si="2"/>
        <v>89272.91</v>
      </c>
      <c r="R100"/>
      <c r="S100" s="51"/>
    </row>
    <row r="101" spans="1:19" s="52" customFormat="1" ht="15">
      <c r="A101" s="154">
        <v>85</v>
      </c>
      <c r="B101" s="81" t="s">
        <v>198</v>
      </c>
      <c r="C101" s="19" t="s">
        <v>187</v>
      </c>
      <c r="D101" s="81" t="s">
        <v>199</v>
      </c>
      <c r="E101" s="50" t="s">
        <v>188</v>
      </c>
      <c r="F101" s="133" t="s">
        <v>463</v>
      </c>
      <c r="G101" s="13">
        <v>195000</v>
      </c>
      <c r="H101" s="13">
        <v>30550.77</v>
      </c>
      <c r="I101" s="13">
        <v>5596.5</v>
      </c>
      <c r="J101" s="13">
        <v>13845</v>
      </c>
      <c r="K101" s="13">
        <v>620.16999999999996</v>
      </c>
      <c r="L101" s="13">
        <v>4742.3999999999996</v>
      </c>
      <c r="M101" s="13">
        <v>9558.74</v>
      </c>
      <c r="N101" s="72">
        <v>16914.5</v>
      </c>
      <c r="O101" s="72">
        <v>57804.17</v>
      </c>
      <c r="P101" s="13">
        <v>57804.17</v>
      </c>
      <c r="Q101" s="13">
        <f>SUM(G101-O101)</f>
        <v>137195.83000000002</v>
      </c>
      <c r="R101"/>
      <c r="S101" s="51"/>
    </row>
    <row r="102" spans="1:19" s="52" customFormat="1" ht="15">
      <c r="A102" s="154">
        <v>86</v>
      </c>
      <c r="B102" s="81" t="s">
        <v>191</v>
      </c>
      <c r="C102" s="19" t="s">
        <v>187</v>
      </c>
      <c r="D102" s="81" t="s">
        <v>192</v>
      </c>
      <c r="E102" s="50" t="s">
        <v>72</v>
      </c>
      <c r="F102" s="133" t="s">
        <v>463</v>
      </c>
      <c r="G102" s="13">
        <v>51000</v>
      </c>
      <c r="H102" s="13">
        <v>1995.14</v>
      </c>
      <c r="I102" s="13">
        <v>1463.7</v>
      </c>
      <c r="J102" s="13">
        <v>3621</v>
      </c>
      <c r="K102" s="13">
        <v>586.5</v>
      </c>
      <c r="L102" s="13">
        <v>1550.4</v>
      </c>
      <c r="M102" s="13">
        <v>3615.9</v>
      </c>
      <c r="N102" s="71">
        <v>25</v>
      </c>
      <c r="O102" s="72">
        <v>5034.24</v>
      </c>
      <c r="P102" s="13">
        <v>5034.24</v>
      </c>
      <c r="Q102" s="13">
        <f t="shared" si="2"/>
        <v>45965.760000000002</v>
      </c>
      <c r="R102"/>
      <c r="S102" s="51"/>
    </row>
    <row r="103" spans="1:19" s="52" customFormat="1" ht="15">
      <c r="A103" s="154">
        <v>87</v>
      </c>
      <c r="B103" s="81" t="s">
        <v>193</v>
      </c>
      <c r="C103" s="19" t="s">
        <v>187</v>
      </c>
      <c r="D103" s="81" t="s">
        <v>194</v>
      </c>
      <c r="E103" s="50" t="s">
        <v>72</v>
      </c>
      <c r="F103" s="133" t="s">
        <v>463</v>
      </c>
      <c r="G103" s="13">
        <v>85000</v>
      </c>
      <c r="H103" s="13">
        <v>8576.99</v>
      </c>
      <c r="I103" s="13">
        <v>2439.5</v>
      </c>
      <c r="J103" s="13">
        <v>6035</v>
      </c>
      <c r="K103" s="142">
        <v>620.16999999999996</v>
      </c>
      <c r="L103" s="13">
        <v>2584</v>
      </c>
      <c r="M103" s="13">
        <v>6026.5</v>
      </c>
      <c r="N103" s="71">
        <v>25</v>
      </c>
      <c r="O103" s="72">
        <v>13625.49</v>
      </c>
      <c r="P103" s="13">
        <v>13625.49</v>
      </c>
      <c r="Q103" s="13">
        <f t="shared" si="2"/>
        <v>71374.509999999995</v>
      </c>
      <c r="R103"/>
      <c r="S103" s="51"/>
    </row>
    <row r="104" spans="1:19" s="52" customFormat="1" ht="15">
      <c r="A104" s="154">
        <v>88</v>
      </c>
      <c r="B104" s="81" t="s">
        <v>195</v>
      </c>
      <c r="C104" s="19" t="s">
        <v>187</v>
      </c>
      <c r="D104" s="81" t="s">
        <v>100</v>
      </c>
      <c r="E104" s="50" t="s">
        <v>96</v>
      </c>
      <c r="F104" s="133" t="s">
        <v>462</v>
      </c>
      <c r="G104" s="13">
        <v>41000</v>
      </c>
      <c r="H104" s="81">
        <v>583.79</v>
      </c>
      <c r="I104" s="13">
        <v>1176.7</v>
      </c>
      <c r="J104" s="13">
        <v>2911</v>
      </c>
      <c r="K104" s="13">
        <v>471.5</v>
      </c>
      <c r="L104" s="13">
        <v>1246.4000000000001</v>
      </c>
      <c r="M104" s="13">
        <v>2906.9</v>
      </c>
      <c r="N104" s="72">
        <v>4106.25</v>
      </c>
      <c r="O104" s="72">
        <v>7113.14</v>
      </c>
      <c r="P104" s="13">
        <v>7113.14</v>
      </c>
      <c r="Q104" s="13">
        <f t="shared" si="2"/>
        <v>33886.86</v>
      </c>
      <c r="R104"/>
      <c r="S104" s="51"/>
    </row>
    <row r="105" spans="1:19" s="52" customFormat="1" ht="15">
      <c r="A105" s="154">
        <v>89</v>
      </c>
      <c r="B105" s="81" t="s">
        <v>196</v>
      </c>
      <c r="C105" s="19" t="s">
        <v>187</v>
      </c>
      <c r="D105" s="81" t="s">
        <v>197</v>
      </c>
      <c r="E105" s="50" t="s">
        <v>96</v>
      </c>
      <c r="F105" s="133" t="s">
        <v>462</v>
      </c>
      <c r="G105" s="13">
        <v>83000</v>
      </c>
      <c r="H105" s="13">
        <v>7511.48</v>
      </c>
      <c r="I105" s="13">
        <v>2382.1</v>
      </c>
      <c r="J105" s="13">
        <v>5893</v>
      </c>
      <c r="K105" s="13">
        <v>620.16999999999996</v>
      </c>
      <c r="L105" s="13">
        <v>2523.1999999999998</v>
      </c>
      <c r="M105" s="13">
        <v>5884.7</v>
      </c>
      <c r="N105" s="72">
        <v>3850.24</v>
      </c>
      <c r="O105" s="72">
        <v>16187.02</v>
      </c>
      <c r="P105" s="13">
        <v>15947.02</v>
      </c>
      <c r="Q105" s="13">
        <f t="shared" si="2"/>
        <v>66812.98</v>
      </c>
      <c r="R105"/>
      <c r="S105" s="51"/>
    </row>
    <row r="106" spans="1:19" s="52" customFormat="1" ht="15">
      <c r="A106" s="154">
        <v>90</v>
      </c>
      <c r="B106" s="81" t="s">
        <v>201</v>
      </c>
      <c r="C106" s="19" t="s">
        <v>40</v>
      </c>
      <c r="D106" s="81" t="s">
        <v>202</v>
      </c>
      <c r="E106" s="50" t="s">
        <v>72</v>
      </c>
      <c r="F106" s="133" t="s">
        <v>463</v>
      </c>
      <c r="G106" s="13">
        <v>27825</v>
      </c>
      <c r="H106" s="81">
        <v>0</v>
      </c>
      <c r="I106" s="142">
        <v>798.58</v>
      </c>
      <c r="J106" s="13">
        <v>1975.58</v>
      </c>
      <c r="K106" s="13">
        <v>319.99</v>
      </c>
      <c r="L106" s="142">
        <v>845.88</v>
      </c>
      <c r="M106" s="13">
        <v>1972.79</v>
      </c>
      <c r="N106" s="71">
        <v>125</v>
      </c>
      <c r="O106" s="72">
        <v>1769.46</v>
      </c>
      <c r="P106" s="13">
        <v>1769.46</v>
      </c>
      <c r="Q106" s="13">
        <f t="shared" si="2"/>
        <v>26055.54</v>
      </c>
      <c r="R106"/>
      <c r="S106" s="51"/>
    </row>
    <row r="107" spans="1:19" s="52" customFormat="1" ht="15">
      <c r="A107" s="154">
        <v>91</v>
      </c>
      <c r="B107" s="142" t="s">
        <v>204</v>
      </c>
      <c r="C107" s="19" t="s">
        <v>40</v>
      </c>
      <c r="D107" s="142" t="s">
        <v>100</v>
      </c>
      <c r="E107" s="50" t="s">
        <v>72</v>
      </c>
      <c r="F107" s="133" t="s">
        <v>462</v>
      </c>
      <c r="G107" s="13">
        <v>41000</v>
      </c>
      <c r="H107" s="142">
        <v>583.79</v>
      </c>
      <c r="I107" s="13">
        <v>1176.7</v>
      </c>
      <c r="J107" s="13">
        <v>2911</v>
      </c>
      <c r="K107" s="13">
        <v>471.5</v>
      </c>
      <c r="L107" s="13">
        <v>1246.4000000000001</v>
      </c>
      <c r="M107" s="13">
        <v>2906.9</v>
      </c>
      <c r="N107" s="71">
        <v>25</v>
      </c>
      <c r="O107" s="72">
        <v>3031.89</v>
      </c>
      <c r="P107" s="13">
        <v>3031.89</v>
      </c>
      <c r="Q107" s="13">
        <f t="shared" si="2"/>
        <v>37968.11</v>
      </c>
      <c r="R107" s="156"/>
      <c r="S107" s="51"/>
    </row>
    <row r="108" spans="1:19" s="52" customFormat="1" ht="15">
      <c r="A108" s="154">
        <v>92</v>
      </c>
      <c r="B108" s="81" t="s">
        <v>205</v>
      </c>
      <c r="C108" s="19" t="s">
        <v>40</v>
      </c>
      <c r="D108" s="81" t="s">
        <v>445</v>
      </c>
      <c r="E108" s="50" t="s">
        <v>72</v>
      </c>
      <c r="F108" s="133" t="s">
        <v>463</v>
      </c>
      <c r="G108" s="13">
        <v>45000</v>
      </c>
      <c r="H108" s="13">
        <v>1148.33</v>
      </c>
      <c r="I108" s="13">
        <v>1291.5</v>
      </c>
      <c r="J108" s="13">
        <v>3195</v>
      </c>
      <c r="K108" s="13">
        <v>517.5</v>
      </c>
      <c r="L108" s="13">
        <v>1368</v>
      </c>
      <c r="M108" s="13">
        <v>3190.5</v>
      </c>
      <c r="N108" s="72">
        <v>15082.26</v>
      </c>
      <c r="O108" s="72">
        <v>18890.09</v>
      </c>
      <c r="P108" s="13">
        <v>31351.37</v>
      </c>
      <c r="Q108" s="13">
        <f t="shared" si="2"/>
        <v>26109.91</v>
      </c>
      <c r="R108"/>
      <c r="S108" s="51"/>
    </row>
    <row r="109" spans="1:19" s="52" customFormat="1" ht="15">
      <c r="A109" s="154">
        <v>93</v>
      </c>
      <c r="B109" s="81" t="s">
        <v>206</v>
      </c>
      <c r="C109" s="19" t="s">
        <v>40</v>
      </c>
      <c r="D109" s="81" t="s">
        <v>75</v>
      </c>
      <c r="E109" s="50" t="s">
        <v>72</v>
      </c>
      <c r="F109" s="133" t="s">
        <v>462</v>
      </c>
      <c r="G109" s="13">
        <v>24150</v>
      </c>
      <c r="H109" s="81">
        <v>0</v>
      </c>
      <c r="I109" s="81">
        <v>693.11</v>
      </c>
      <c r="J109" s="13">
        <v>1714.65</v>
      </c>
      <c r="K109" s="13">
        <v>277.73</v>
      </c>
      <c r="L109" s="81">
        <v>734.16</v>
      </c>
      <c r="M109" s="13">
        <v>1712.24</v>
      </c>
      <c r="N109" s="71">
        <v>125</v>
      </c>
      <c r="O109" s="72">
        <v>1552.27</v>
      </c>
      <c r="P109" s="13">
        <v>1552.27</v>
      </c>
      <c r="Q109" s="13">
        <f t="shared" si="2"/>
        <v>22597.73</v>
      </c>
      <c r="R109"/>
      <c r="S109" s="51"/>
    </row>
    <row r="110" spans="1:19" s="52" customFormat="1" ht="15">
      <c r="A110" s="154">
        <v>94</v>
      </c>
      <c r="B110" s="81" t="s">
        <v>207</v>
      </c>
      <c r="C110" s="19" t="s">
        <v>40</v>
      </c>
      <c r="D110" s="81" t="s">
        <v>55</v>
      </c>
      <c r="E110" s="50" t="s">
        <v>72</v>
      </c>
      <c r="F110" s="133" t="s">
        <v>462</v>
      </c>
      <c r="G110" s="13">
        <v>33000</v>
      </c>
      <c r="H110" s="81">
        <v>0</v>
      </c>
      <c r="I110" s="81">
        <v>947.1</v>
      </c>
      <c r="J110" s="13">
        <v>2343</v>
      </c>
      <c r="K110" s="13">
        <v>379.5</v>
      </c>
      <c r="L110" s="13">
        <v>1003.2</v>
      </c>
      <c r="M110" s="13">
        <v>2339.6999999999998</v>
      </c>
      <c r="N110" s="71">
        <v>165</v>
      </c>
      <c r="O110" s="72">
        <v>2115.3000000000002</v>
      </c>
      <c r="P110" s="13">
        <v>2115.3000000000002</v>
      </c>
      <c r="Q110" s="13">
        <f t="shared" si="2"/>
        <v>30884.7</v>
      </c>
      <c r="R110"/>
      <c r="S110" s="51"/>
    </row>
    <row r="111" spans="1:19" s="52" customFormat="1" ht="15">
      <c r="A111" s="154">
        <v>95</v>
      </c>
      <c r="B111" s="81" t="s">
        <v>208</v>
      </c>
      <c r="C111" s="19" t="s">
        <v>40</v>
      </c>
      <c r="D111" s="81" t="s">
        <v>75</v>
      </c>
      <c r="E111" s="50" t="s">
        <v>72</v>
      </c>
      <c r="F111" s="133" t="s">
        <v>463</v>
      </c>
      <c r="G111" s="13">
        <v>24150</v>
      </c>
      <c r="H111" s="142">
        <v>0</v>
      </c>
      <c r="I111" s="142">
        <v>693.11</v>
      </c>
      <c r="J111" s="13">
        <v>1714.65</v>
      </c>
      <c r="K111" s="13">
        <v>277.73</v>
      </c>
      <c r="L111" s="142">
        <v>734.16</v>
      </c>
      <c r="M111" s="13">
        <v>1712.24</v>
      </c>
      <c r="N111" s="72">
        <v>11369.4</v>
      </c>
      <c r="O111" s="72">
        <v>12796.67</v>
      </c>
      <c r="P111" s="13">
        <v>19314.830000000002</v>
      </c>
      <c r="Q111" s="13">
        <f t="shared" si="2"/>
        <v>11353.33</v>
      </c>
      <c r="R111"/>
      <c r="S111" s="51"/>
    </row>
    <row r="112" spans="1:19" s="52" customFormat="1" ht="15">
      <c r="A112" s="154">
        <v>96</v>
      </c>
      <c r="B112" s="81" t="s">
        <v>209</v>
      </c>
      <c r="C112" s="19" t="s">
        <v>40</v>
      </c>
      <c r="D112" s="81" t="s">
        <v>202</v>
      </c>
      <c r="E112" s="50" t="s">
        <v>72</v>
      </c>
      <c r="F112" s="133" t="s">
        <v>463</v>
      </c>
      <c r="G112" s="13">
        <v>27825</v>
      </c>
      <c r="H112" s="81">
        <v>0</v>
      </c>
      <c r="I112" s="142">
        <v>798.58</v>
      </c>
      <c r="J112" s="13">
        <v>1975.58</v>
      </c>
      <c r="K112" s="13">
        <v>319.99</v>
      </c>
      <c r="L112" s="142">
        <v>845.88</v>
      </c>
      <c r="M112" s="13">
        <v>1972.79</v>
      </c>
      <c r="N112" s="71">
        <v>25</v>
      </c>
      <c r="O112" s="72">
        <v>1669.46</v>
      </c>
      <c r="P112" s="13">
        <v>1669.46</v>
      </c>
      <c r="Q112" s="13">
        <f t="shared" si="2"/>
        <v>26155.54</v>
      </c>
      <c r="R112"/>
      <c r="S112" s="51"/>
    </row>
    <row r="113" spans="1:19" s="52" customFormat="1" ht="15">
      <c r="A113" s="154">
        <v>97</v>
      </c>
      <c r="B113" s="81" t="s">
        <v>210</v>
      </c>
      <c r="C113" s="19" t="s">
        <v>40</v>
      </c>
      <c r="D113" s="81" t="s">
        <v>211</v>
      </c>
      <c r="E113" s="50" t="s">
        <v>72</v>
      </c>
      <c r="F113" s="133" t="s">
        <v>463</v>
      </c>
      <c r="G113" s="13">
        <v>70000</v>
      </c>
      <c r="H113" s="13">
        <v>5368.48</v>
      </c>
      <c r="I113" s="13">
        <v>2009</v>
      </c>
      <c r="J113" s="13">
        <v>4970</v>
      </c>
      <c r="K113" s="13">
        <v>620.16999999999996</v>
      </c>
      <c r="L113" s="13">
        <v>2128</v>
      </c>
      <c r="M113" s="13">
        <v>4963</v>
      </c>
      <c r="N113" s="71">
        <v>25</v>
      </c>
      <c r="O113" s="72">
        <v>9530.48</v>
      </c>
      <c r="P113" s="13">
        <v>9530.48</v>
      </c>
      <c r="Q113" s="13">
        <f t="shared" si="2"/>
        <v>60469.520000000004</v>
      </c>
      <c r="R113"/>
      <c r="S113" s="51"/>
    </row>
    <row r="114" spans="1:19" s="52" customFormat="1" ht="15">
      <c r="A114" s="154">
        <v>98</v>
      </c>
      <c r="B114" s="81" t="s">
        <v>200</v>
      </c>
      <c r="C114" s="19" t="s">
        <v>40</v>
      </c>
      <c r="D114" s="81" t="s">
        <v>452</v>
      </c>
      <c r="E114" s="50" t="s">
        <v>96</v>
      </c>
      <c r="F114" s="133" t="s">
        <v>462</v>
      </c>
      <c r="G114" s="13">
        <v>27825</v>
      </c>
      <c r="H114" s="81">
        <v>0</v>
      </c>
      <c r="I114" s="81">
        <v>798.58</v>
      </c>
      <c r="J114" s="13">
        <v>1975.58</v>
      </c>
      <c r="K114" s="13">
        <v>319.99</v>
      </c>
      <c r="L114" s="81">
        <v>845.88</v>
      </c>
      <c r="M114" s="13">
        <v>1972.79</v>
      </c>
      <c r="N114" s="72">
        <v>24968.240000000002</v>
      </c>
      <c r="O114" s="72">
        <v>26612.7</v>
      </c>
      <c r="P114" s="13">
        <v>25905.03</v>
      </c>
      <c r="Q114" s="13">
        <f>SUM(G114-O114)</f>
        <v>1212.2999999999993</v>
      </c>
      <c r="R114"/>
      <c r="S114" s="51"/>
    </row>
    <row r="115" spans="1:19" s="52" customFormat="1" ht="15">
      <c r="A115" s="154">
        <v>99</v>
      </c>
      <c r="B115" s="81" t="s">
        <v>203</v>
      </c>
      <c r="C115" s="19" t="s">
        <v>40</v>
      </c>
      <c r="D115" s="81" t="s">
        <v>443</v>
      </c>
      <c r="E115" s="50" t="s">
        <v>96</v>
      </c>
      <c r="F115" s="133" t="s">
        <v>463</v>
      </c>
      <c r="G115" s="13">
        <v>39500</v>
      </c>
      <c r="H115" s="142">
        <v>372.08</v>
      </c>
      <c r="I115" s="13">
        <v>1133.6500000000001</v>
      </c>
      <c r="J115" s="13">
        <v>2804.5</v>
      </c>
      <c r="K115" s="13">
        <v>454.25</v>
      </c>
      <c r="L115" s="13">
        <v>1200.8</v>
      </c>
      <c r="M115" s="13">
        <v>2800.55</v>
      </c>
      <c r="N115" s="72">
        <v>7654.27</v>
      </c>
      <c r="O115" s="72">
        <v>10360.799999999999</v>
      </c>
      <c r="P115" s="13">
        <v>10360.799999999999</v>
      </c>
      <c r="Q115" s="13">
        <f>SUM(G115-O115)</f>
        <v>29139.200000000001</v>
      </c>
      <c r="R115"/>
      <c r="S115" s="51"/>
    </row>
    <row r="116" spans="1:19" s="52" customFormat="1" ht="15">
      <c r="A116" s="154">
        <v>100</v>
      </c>
      <c r="B116" s="81" t="s">
        <v>212</v>
      </c>
      <c r="C116" s="19" t="s">
        <v>40</v>
      </c>
      <c r="D116" s="81" t="s">
        <v>55</v>
      </c>
      <c r="E116" s="50" t="s">
        <v>96</v>
      </c>
      <c r="F116" s="133" t="s">
        <v>462</v>
      </c>
      <c r="G116" s="13">
        <v>33000</v>
      </c>
      <c r="H116" s="81">
        <v>0</v>
      </c>
      <c r="I116" s="81">
        <v>947.1</v>
      </c>
      <c r="J116" s="13">
        <v>2343</v>
      </c>
      <c r="K116" s="13">
        <v>379.5</v>
      </c>
      <c r="L116" s="13">
        <v>1003.2</v>
      </c>
      <c r="M116" s="13">
        <v>2339.6999999999998</v>
      </c>
      <c r="N116" s="71">
        <v>125</v>
      </c>
      <c r="O116" s="72">
        <v>2075.3000000000002</v>
      </c>
      <c r="P116" s="13">
        <v>2075.3000000000002</v>
      </c>
      <c r="Q116" s="13">
        <f t="shared" si="2"/>
        <v>30924.7</v>
      </c>
      <c r="R116"/>
      <c r="S116" s="51"/>
    </row>
    <row r="117" spans="1:19" s="52" customFormat="1" ht="15">
      <c r="A117" s="154">
        <v>101</v>
      </c>
      <c r="B117" s="81" t="s">
        <v>213</v>
      </c>
      <c r="C117" s="19" t="s">
        <v>40</v>
      </c>
      <c r="D117" s="81" t="s">
        <v>55</v>
      </c>
      <c r="E117" s="50" t="s">
        <v>96</v>
      </c>
      <c r="F117" s="133" t="s">
        <v>462</v>
      </c>
      <c r="G117" s="13">
        <v>27825</v>
      </c>
      <c r="H117" s="81">
        <v>0</v>
      </c>
      <c r="I117" s="81">
        <v>798.58</v>
      </c>
      <c r="J117" s="13">
        <v>1975.58</v>
      </c>
      <c r="K117" s="13">
        <v>319.99</v>
      </c>
      <c r="L117" s="81">
        <v>845.88</v>
      </c>
      <c r="M117" s="13">
        <v>1972.79</v>
      </c>
      <c r="N117" s="72">
        <v>2825.24</v>
      </c>
      <c r="O117" s="72">
        <v>4469.7</v>
      </c>
      <c r="P117" s="13">
        <v>20270.240000000002</v>
      </c>
      <c r="Q117" s="13">
        <f t="shared" si="2"/>
        <v>23355.3</v>
      </c>
      <c r="R117"/>
      <c r="S117" s="51"/>
    </row>
    <row r="118" spans="1:19" s="52" customFormat="1" ht="15">
      <c r="A118" s="154">
        <v>102</v>
      </c>
      <c r="B118" s="81" t="s">
        <v>214</v>
      </c>
      <c r="C118" s="19" t="s">
        <v>40</v>
      </c>
      <c r="D118" s="81" t="s">
        <v>452</v>
      </c>
      <c r="E118" s="50" t="s">
        <v>96</v>
      </c>
      <c r="F118" s="133" t="s">
        <v>462</v>
      </c>
      <c r="G118" s="13">
        <v>27825</v>
      </c>
      <c r="H118" s="142">
        <v>0</v>
      </c>
      <c r="I118" s="142">
        <v>798.58</v>
      </c>
      <c r="J118" s="13">
        <v>1975.58</v>
      </c>
      <c r="K118" s="13">
        <v>319.99</v>
      </c>
      <c r="L118" s="142">
        <v>845.88</v>
      </c>
      <c r="M118" s="13">
        <v>1972.79</v>
      </c>
      <c r="N118" s="72">
        <v>10840.28</v>
      </c>
      <c r="O118" s="72">
        <v>12484.74</v>
      </c>
      <c r="P118" s="13">
        <v>12324.74</v>
      </c>
      <c r="Q118" s="13">
        <f t="shared" si="2"/>
        <v>15340.26</v>
      </c>
      <c r="R118"/>
      <c r="S118" s="51"/>
    </row>
    <row r="119" spans="1:19" s="52" customFormat="1" ht="15">
      <c r="A119" s="154">
        <v>103</v>
      </c>
      <c r="B119" s="81" t="s">
        <v>215</v>
      </c>
      <c r="C119" s="19" t="s">
        <v>216</v>
      </c>
      <c r="D119" s="81" t="s">
        <v>453</v>
      </c>
      <c r="E119" s="50" t="s">
        <v>72</v>
      </c>
      <c r="F119" s="133" t="s">
        <v>463</v>
      </c>
      <c r="G119" s="13">
        <v>35000</v>
      </c>
      <c r="H119" s="81">
        <v>0</v>
      </c>
      <c r="I119" s="13">
        <v>1004.5</v>
      </c>
      <c r="J119" s="13">
        <v>2485</v>
      </c>
      <c r="K119" s="13">
        <v>402.5</v>
      </c>
      <c r="L119" s="13">
        <v>1064</v>
      </c>
      <c r="M119" s="13">
        <v>2481.5</v>
      </c>
      <c r="N119" s="71">
        <v>25</v>
      </c>
      <c r="O119" s="72">
        <v>2093.5</v>
      </c>
      <c r="P119" s="13">
        <v>2093.5</v>
      </c>
      <c r="Q119" s="13">
        <f t="shared" si="2"/>
        <v>32906.5</v>
      </c>
      <c r="R119"/>
      <c r="S119" s="51"/>
    </row>
    <row r="120" spans="1:19" s="52" customFormat="1" ht="15">
      <c r="A120" s="154">
        <v>104</v>
      </c>
      <c r="B120" s="81" t="s">
        <v>217</v>
      </c>
      <c r="C120" s="19" t="s">
        <v>216</v>
      </c>
      <c r="D120" s="81" t="s">
        <v>218</v>
      </c>
      <c r="E120" s="50" t="s">
        <v>72</v>
      </c>
      <c r="F120" s="133" t="s">
        <v>463</v>
      </c>
      <c r="G120" s="13">
        <v>83000</v>
      </c>
      <c r="H120" s="13">
        <v>8106.54</v>
      </c>
      <c r="I120" s="13">
        <v>2382.1</v>
      </c>
      <c r="J120" s="13">
        <v>5893</v>
      </c>
      <c r="K120" s="13">
        <v>620.16999999999996</v>
      </c>
      <c r="L120" s="13">
        <v>2523.1999999999998</v>
      </c>
      <c r="M120" s="13">
        <v>5884.7</v>
      </c>
      <c r="N120" s="72">
        <v>1475.12</v>
      </c>
      <c r="O120" s="72">
        <v>6380.42</v>
      </c>
      <c r="P120" s="13">
        <v>13136.84</v>
      </c>
      <c r="Q120" s="13">
        <f t="shared" si="2"/>
        <v>76619.58</v>
      </c>
      <c r="R120"/>
      <c r="S120" s="51"/>
    </row>
    <row r="121" spans="1:19" s="52" customFormat="1" ht="15">
      <c r="A121" s="154">
        <v>105</v>
      </c>
      <c r="B121" s="81" t="s">
        <v>219</v>
      </c>
      <c r="C121" s="19" t="s">
        <v>220</v>
      </c>
      <c r="D121" s="81" t="s">
        <v>75</v>
      </c>
      <c r="E121" s="50" t="s">
        <v>72</v>
      </c>
      <c r="F121" s="133" t="s">
        <v>462</v>
      </c>
      <c r="G121" s="13">
        <v>26250</v>
      </c>
      <c r="H121" s="142">
        <v>0</v>
      </c>
      <c r="I121" s="142">
        <v>753.38</v>
      </c>
      <c r="J121" s="13">
        <v>1863.75</v>
      </c>
      <c r="K121" s="13">
        <v>301.88</v>
      </c>
      <c r="L121" s="142">
        <v>798</v>
      </c>
      <c r="M121" s="13">
        <v>1861.13</v>
      </c>
      <c r="N121" s="72">
        <v>2650</v>
      </c>
      <c r="O121" s="72">
        <v>4201.38</v>
      </c>
      <c r="P121" s="13">
        <v>4201.38</v>
      </c>
      <c r="Q121" s="13">
        <f t="shared" si="2"/>
        <v>22048.62</v>
      </c>
      <c r="R121"/>
      <c r="S121" s="51"/>
    </row>
    <row r="122" spans="1:19" s="52" customFormat="1" ht="15">
      <c r="A122" s="154">
        <v>106</v>
      </c>
      <c r="B122" s="81" t="s">
        <v>221</v>
      </c>
      <c r="C122" s="19" t="s">
        <v>220</v>
      </c>
      <c r="D122" s="81" t="s">
        <v>441</v>
      </c>
      <c r="E122" s="50" t="s">
        <v>72</v>
      </c>
      <c r="F122" s="133" t="s">
        <v>463</v>
      </c>
      <c r="G122" s="13">
        <v>50000</v>
      </c>
      <c r="H122" s="13">
        <v>1675.48</v>
      </c>
      <c r="I122" s="13">
        <v>1435</v>
      </c>
      <c r="J122" s="13">
        <v>3550</v>
      </c>
      <c r="K122" s="13">
        <v>575</v>
      </c>
      <c r="L122" s="13">
        <v>1520</v>
      </c>
      <c r="M122" s="13">
        <v>3545</v>
      </c>
      <c r="N122" s="72">
        <v>16715.97</v>
      </c>
      <c r="O122" s="72">
        <v>21322.45</v>
      </c>
      <c r="P122" s="13">
        <v>21186.45</v>
      </c>
      <c r="Q122" s="13">
        <f t="shared" si="2"/>
        <v>28677.55</v>
      </c>
      <c r="R122"/>
      <c r="S122" s="51"/>
    </row>
    <row r="123" spans="1:19" s="52" customFormat="1" ht="15">
      <c r="A123" s="154">
        <v>107</v>
      </c>
      <c r="B123" s="81" t="s">
        <v>222</v>
      </c>
      <c r="C123" s="19" t="s">
        <v>220</v>
      </c>
      <c r="D123" s="81" t="s">
        <v>75</v>
      </c>
      <c r="E123" s="50" t="s">
        <v>72</v>
      </c>
      <c r="F123" s="133" t="s">
        <v>463</v>
      </c>
      <c r="G123" s="13">
        <v>26250</v>
      </c>
      <c r="H123" s="142">
        <v>0</v>
      </c>
      <c r="I123" s="142">
        <v>753.38</v>
      </c>
      <c r="J123" s="13">
        <v>1863.75</v>
      </c>
      <c r="K123" s="13">
        <v>301.88</v>
      </c>
      <c r="L123" s="142">
        <v>798</v>
      </c>
      <c r="M123" s="13">
        <v>1861.13</v>
      </c>
      <c r="N123" s="72">
        <v>4450</v>
      </c>
      <c r="O123" s="72">
        <v>6001.38</v>
      </c>
      <c r="P123" s="13">
        <v>6001.38</v>
      </c>
      <c r="Q123" s="13">
        <f t="shared" si="2"/>
        <v>20248.62</v>
      </c>
      <c r="R123"/>
      <c r="S123" s="51"/>
    </row>
    <row r="124" spans="1:19" s="52" customFormat="1" ht="15">
      <c r="A124" s="154">
        <v>108</v>
      </c>
      <c r="B124" s="81" t="s">
        <v>223</v>
      </c>
      <c r="C124" s="19" t="s">
        <v>220</v>
      </c>
      <c r="D124" s="81" t="s">
        <v>55</v>
      </c>
      <c r="E124" s="50" t="s">
        <v>72</v>
      </c>
      <c r="F124" s="133" t="s">
        <v>462</v>
      </c>
      <c r="G124" s="13">
        <v>31000</v>
      </c>
      <c r="H124" s="81">
        <v>0</v>
      </c>
      <c r="I124" s="81">
        <v>889.7</v>
      </c>
      <c r="J124" s="13">
        <v>2201</v>
      </c>
      <c r="K124" s="13">
        <v>356.5</v>
      </c>
      <c r="L124" s="81">
        <v>942.4</v>
      </c>
      <c r="M124" s="13">
        <v>2197.9</v>
      </c>
      <c r="N124" s="72">
        <v>10730.84</v>
      </c>
      <c r="O124" s="72">
        <v>12562.94</v>
      </c>
      <c r="P124" s="13">
        <v>16089.52</v>
      </c>
      <c r="Q124" s="13">
        <f t="shared" si="2"/>
        <v>18437.059999999998</v>
      </c>
      <c r="R124"/>
      <c r="S124" s="51"/>
    </row>
    <row r="125" spans="1:19" s="52" customFormat="1" ht="15">
      <c r="A125" s="154">
        <v>109</v>
      </c>
      <c r="B125" s="81" t="s">
        <v>224</v>
      </c>
      <c r="C125" s="19" t="s">
        <v>220</v>
      </c>
      <c r="D125" s="81" t="s">
        <v>75</v>
      </c>
      <c r="E125" s="50" t="s">
        <v>72</v>
      </c>
      <c r="F125" s="133" t="s">
        <v>462</v>
      </c>
      <c r="G125" s="13">
        <v>19250</v>
      </c>
      <c r="H125" s="142">
        <v>0</v>
      </c>
      <c r="I125" s="142">
        <v>552.48</v>
      </c>
      <c r="J125" s="13">
        <v>1366.75</v>
      </c>
      <c r="K125" s="13">
        <v>221.38</v>
      </c>
      <c r="L125" s="142">
        <v>585.20000000000005</v>
      </c>
      <c r="M125" s="13">
        <v>1364.83</v>
      </c>
      <c r="N125" s="71">
        <v>25</v>
      </c>
      <c r="O125" s="72">
        <v>1162.68</v>
      </c>
      <c r="P125" s="13">
        <v>1162.68</v>
      </c>
      <c r="Q125" s="13">
        <f t="shared" si="2"/>
        <v>18087.32</v>
      </c>
      <c r="R125"/>
      <c r="S125" s="51"/>
    </row>
    <row r="126" spans="1:19" s="52" customFormat="1" ht="15">
      <c r="A126" s="154">
        <v>110</v>
      </c>
      <c r="B126" s="81" t="s">
        <v>225</v>
      </c>
      <c r="C126" s="19" t="s">
        <v>220</v>
      </c>
      <c r="D126" s="81" t="s">
        <v>75</v>
      </c>
      <c r="E126" s="50" t="s">
        <v>72</v>
      </c>
      <c r="F126" s="133" t="s">
        <v>463</v>
      </c>
      <c r="G126" s="13">
        <v>26250</v>
      </c>
      <c r="H126" s="81">
        <v>0</v>
      </c>
      <c r="I126" s="81">
        <v>753.38</v>
      </c>
      <c r="J126" s="13">
        <v>1863.75</v>
      </c>
      <c r="K126" s="13">
        <v>301.88</v>
      </c>
      <c r="L126" s="81">
        <v>798</v>
      </c>
      <c r="M126" s="13">
        <v>1861.13</v>
      </c>
      <c r="N126" s="72">
        <v>7849.06</v>
      </c>
      <c r="O126" s="72">
        <v>9400.44</v>
      </c>
      <c r="P126" s="13">
        <v>9400.44</v>
      </c>
      <c r="Q126" s="13">
        <f t="shared" si="2"/>
        <v>16849.559999999998</v>
      </c>
      <c r="R126"/>
      <c r="S126" s="51"/>
    </row>
    <row r="127" spans="1:19" s="52" customFormat="1" ht="15">
      <c r="A127" s="154">
        <v>111</v>
      </c>
      <c r="B127" s="81" t="s">
        <v>226</v>
      </c>
      <c r="C127" s="19" t="s">
        <v>220</v>
      </c>
      <c r="D127" s="81" t="s">
        <v>227</v>
      </c>
      <c r="E127" s="50" t="s">
        <v>72</v>
      </c>
      <c r="F127" s="133" t="s">
        <v>462</v>
      </c>
      <c r="G127" s="13">
        <v>83000</v>
      </c>
      <c r="H127" s="13">
        <v>8106.54</v>
      </c>
      <c r="I127" s="13">
        <v>2382.1</v>
      </c>
      <c r="J127" s="13">
        <v>5893</v>
      </c>
      <c r="K127" s="13">
        <v>620.16999999999996</v>
      </c>
      <c r="L127" s="13">
        <v>2523.1999999999998</v>
      </c>
      <c r="M127" s="13">
        <v>5884.7</v>
      </c>
      <c r="N127" s="72">
        <v>37874.839999999997</v>
      </c>
      <c r="O127" s="72">
        <v>50886.68</v>
      </c>
      <c r="P127" s="13">
        <v>50886.68</v>
      </c>
      <c r="Q127" s="13">
        <f t="shared" si="2"/>
        <v>32113.32</v>
      </c>
      <c r="R127"/>
      <c r="S127" s="51"/>
    </row>
    <row r="128" spans="1:19" s="52" customFormat="1" ht="15">
      <c r="A128" s="154">
        <v>112</v>
      </c>
      <c r="B128" s="81" t="s">
        <v>228</v>
      </c>
      <c r="C128" s="19" t="s">
        <v>220</v>
      </c>
      <c r="D128" s="81" t="s">
        <v>75</v>
      </c>
      <c r="E128" s="50" t="s">
        <v>72</v>
      </c>
      <c r="F128" s="133" t="s">
        <v>462</v>
      </c>
      <c r="G128" s="13">
        <v>26250</v>
      </c>
      <c r="H128" s="142">
        <v>0</v>
      </c>
      <c r="I128" s="142">
        <v>753.38</v>
      </c>
      <c r="J128" s="13">
        <v>1863.75</v>
      </c>
      <c r="K128" s="13">
        <v>301.88</v>
      </c>
      <c r="L128" s="142">
        <v>798</v>
      </c>
      <c r="M128" s="13">
        <v>1861.13</v>
      </c>
      <c r="N128" s="72">
        <v>1900.12</v>
      </c>
      <c r="O128" s="72">
        <v>3451.5</v>
      </c>
      <c r="P128" s="13">
        <v>3291.5</v>
      </c>
      <c r="Q128" s="13">
        <f t="shared" si="2"/>
        <v>22798.5</v>
      </c>
      <c r="R128"/>
      <c r="S128" s="51"/>
    </row>
    <row r="129" spans="1:19" s="52" customFormat="1" ht="15">
      <c r="A129" s="154">
        <v>113</v>
      </c>
      <c r="B129" s="81" t="s">
        <v>229</v>
      </c>
      <c r="C129" s="19" t="s">
        <v>220</v>
      </c>
      <c r="D129" s="81" t="s">
        <v>454</v>
      </c>
      <c r="E129" s="50" t="s">
        <v>72</v>
      </c>
      <c r="F129" s="133" t="s">
        <v>463</v>
      </c>
      <c r="G129" s="13">
        <v>45000</v>
      </c>
      <c r="H129" s="13">
        <v>1148.33</v>
      </c>
      <c r="I129" s="13">
        <v>1291.5</v>
      </c>
      <c r="J129" s="13">
        <v>3195</v>
      </c>
      <c r="K129" s="13">
        <v>517.5</v>
      </c>
      <c r="L129" s="13">
        <v>1368</v>
      </c>
      <c r="M129" s="13">
        <v>3190.5</v>
      </c>
      <c r="N129" s="72">
        <v>5745.83</v>
      </c>
      <c r="O129" s="72">
        <v>9553.66</v>
      </c>
      <c r="P129" s="13">
        <v>9553.66</v>
      </c>
      <c r="Q129" s="13">
        <f t="shared" si="2"/>
        <v>35446.339999999997</v>
      </c>
      <c r="R129"/>
      <c r="S129" s="51"/>
    </row>
    <row r="130" spans="1:19" s="52" customFormat="1" ht="15">
      <c r="A130" s="154">
        <v>114</v>
      </c>
      <c r="B130" s="81" t="s">
        <v>230</v>
      </c>
      <c r="C130" s="19" t="s">
        <v>220</v>
      </c>
      <c r="D130" s="142" t="s">
        <v>231</v>
      </c>
      <c r="E130" s="50" t="s">
        <v>72</v>
      </c>
      <c r="F130" s="133" t="s">
        <v>462</v>
      </c>
      <c r="G130" s="13">
        <v>19800</v>
      </c>
      <c r="H130" s="142">
        <v>0</v>
      </c>
      <c r="I130" s="142">
        <v>568.26</v>
      </c>
      <c r="J130" s="13">
        <v>1405.8</v>
      </c>
      <c r="K130" s="13">
        <v>227.7</v>
      </c>
      <c r="L130" s="142">
        <v>601.91999999999996</v>
      </c>
      <c r="M130" s="13">
        <v>1403.82</v>
      </c>
      <c r="N130" s="71">
        <v>25</v>
      </c>
      <c r="O130" s="72">
        <v>1195.18</v>
      </c>
      <c r="P130" s="13">
        <v>1195.18</v>
      </c>
      <c r="Q130" s="13">
        <f t="shared" si="2"/>
        <v>18604.82</v>
      </c>
      <c r="R130"/>
      <c r="S130" s="51"/>
    </row>
    <row r="131" spans="1:19" s="52" customFormat="1" ht="15">
      <c r="A131" s="154">
        <v>115</v>
      </c>
      <c r="B131" s="81" t="s">
        <v>232</v>
      </c>
      <c r="C131" s="19" t="s">
        <v>220</v>
      </c>
      <c r="D131" s="81" t="s">
        <v>75</v>
      </c>
      <c r="E131" s="50" t="s">
        <v>72</v>
      </c>
      <c r="F131" s="133" t="s">
        <v>462</v>
      </c>
      <c r="G131" s="13">
        <v>19250</v>
      </c>
      <c r="H131" s="81">
        <v>0</v>
      </c>
      <c r="I131" s="81">
        <v>552.48</v>
      </c>
      <c r="J131" s="13">
        <v>1366.75</v>
      </c>
      <c r="K131" s="13">
        <v>221.38</v>
      </c>
      <c r="L131" s="142">
        <v>585.20000000000005</v>
      </c>
      <c r="M131" s="13">
        <v>1364.83</v>
      </c>
      <c r="N131" s="72">
        <v>6050</v>
      </c>
      <c r="O131" s="72">
        <v>7187.68</v>
      </c>
      <c r="P131" s="13">
        <v>7187.68</v>
      </c>
      <c r="Q131" s="13">
        <f t="shared" si="2"/>
        <v>12062.32</v>
      </c>
      <c r="R131"/>
      <c r="S131" s="51"/>
    </row>
    <row r="132" spans="1:19" s="52" customFormat="1" ht="15">
      <c r="A132" s="154">
        <v>116</v>
      </c>
      <c r="B132" s="81" t="s">
        <v>233</v>
      </c>
      <c r="C132" s="19" t="s">
        <v>220</v>
      </c>
      <c r="D132" s="81" t="s">
        <v>75</v>
      </c>
      <c r="E132" s="50" t="s">
        <v>72</v>
      </c>
      <c r="F132" s="133" t="s">
        <v>462</v>
      </c>
      <c r="G132" s="13">
        <v>19500</v>
      </c>
      <c r="H132" s="81">
        <v>0</v>
      </c>
      <c r="I132" s="81">
        <v>559.65</v>
      </c>
      <c r="J132" s="13">
        <v>1384.5</v>
      </c>
      <c r="K132" s="13">
        <v>224.25</v>
      </c>
      <c r="L132" s="81">
        <v>592.79999999999995</v>
      </c>
      <c r="M132" s="13">
        <v>1382.55</v>
      </c>
      <c r="N132" s="72">
        <v>6802.38</v>
      </c>
      <c r="O132" s="72">
        <v>7954.83</v>
      </c>
      <c r="P132" s="13">
        <v>7634.83</v>
      </c>
      <c r="Q132" s="13">
        <f t="shared" si="2"/>
        <v>11545.17</v>
      </c>
      <c r="R132"/>
      <c r="S132" s="51"/>
    </row>
    <row r="133" spans="1:19" s="52" customFormat="1" ht="15">
      <c r="A133" s="154">
        <v>117</v>
      </c>
      <c r="B133" s="81" t="s">
        <v>234</v>
      </c>
      <c r="C133" s="19" t="s">
        <v>220</v>
      </c>
      <c r="D133" s="81" t="s">
        <v>231</v>
      </c>
      <c r="E133" s="50" t="s">
        <v>72</v>
      </c>
      <c r="F133" s="133" t="s">
        <v>462</v>
      </c>
      <c r="G133" s="13">
        <v>19800</v>
      </c>
      <c r="H133" s="142">
        <v>0</v>
      </c>
      <c r="I133" s="142">
        <v>568.26</v>
      </c>
      <c r="J133" s="13">
        <v>1405.8</v>
      </c>
      <c r="K133" s="13">
        <v>227.7</v>
      </c>
      <c r="L133" s="142">
        <v>601.91999999999996</v>
      </c>
      <c r="M133" s="13">
        <v>1403.82</v>
      </c>
      <c r="N133" s="71">
        <v>650</v>
      </c>
      <c r="O133" s="72">
        <v>1820.18</v>
      </c>
      <c r="P133" s="13">
        <v>1295.18</v>
      </c>
      <c r="Q133" s="13">
        <f t="shared" si="2"/>
        <v>17979.82</v>
      </c>
      <c r="R133"/>
      <c r="S133" s="51"/>
    </row>
    <row r="134" spans="1:19" s="52" customFormat="1" ht="15">
      <c r="A134" s="154">
        <v>118</v>
      </c>
      <c r="B134" s="81" t="s">
        <v>235</v>
      </c>
      <c r="C134" s="19" t="s">
        <v>220</v>
      </c>
      <c r="D134" s="15" t="s">
        <v>231</v>
      </c>
      <c r="E134" s="50" t="s">
        <v>72</v>
      </c>
      <c r="F134" s="133" t="s">
        <v>463</v>
      </c>
      <c r="G134" s="55">
        <v>26250</v>
      </c>
      <c r="H134" s="55">
        <v>0</v>
      </c>
      <c r="I134" s="55">
        <v>753.38</v>
      </c>
      <c r="J134" s="55">
        <v>1863.75</v>
      </c>
      <c r="K134" s="55">
        <v>301.87</v>
      </c>
      <c r="L134" s="55">
        <v>798</v>
      </c>
      <c r="M134" s="56">
        <v>1861.12</v>
      </c>
      <c r="N134" s="71">
        <v>25</v>
      </c>
      <c r="O134" s="72">
        <v>1576.38</v>
      </c>
      <c r="P134" s="13">
        <v>1576.38</v>
      </c>
      <c r="Q134" s="13">
        <f t="shared" si="2"/>
        <v>24673.62</v>
      </c>
      <c r="R134"/>
      <c r="S134" s="51"/>
    </row>
    <row r="135" spans="1:19" s="52" customFormat="1" ht="15">
      <c r="A135" s="154">
        <v>119</v>
      </c>
      <c r="B135" s="81" t="s">
        <v>236</v>
      </c>
      <c r="C135" s="19" t="s">
        <v>220</v>
      </c>
      <c r="D135" s="81" t="s">
        <v>192</v>
      </c>
      <c r="E135" s="50" t="s">
        <v>72</v>
      </c>
      <c r="F135" s="133" t="s">
        <v>463</v>
      </c>
      <c r="G135" s="13">
        <v>33000</v>
      </c>
      <c r="H135" s="142">
        <v>0</v>
      </c>
      <c r="I135" s="142">
        <v>947.1</v>
      </c>
      <c r="J135" s="13">
        <v>2343</v>
      </c>
      <c r="K135" s="13">
        <v>379.5</v>
      </c>
      <c r="L135" s="13">
        <v>1003.2</v>
      </c>
      <c r="M135" s="13">
        <v>2339.6999999999998</v>
      </c>
      <c r="N135" s="71">
        <v>125</v>
      </c>
      <c r="O135" s="72">
        <v>2075.3000000000002</v>
      </c>
      <c r="P135" s="13">
        <v>2075.3000000000002</v>
      </c>
      <c r="Q135" s="13">
        <f t="shared" si="2"/>
        <v>30924.7</v>
      </c>
      <c r="R135"/>
      <c r="S135" s="51"/>
    </row>
    <row r="136" spans="1:19" s="52" customFormat="1" ht="15">
      <c r="A136" s="154">
        <v>120</v>
      </c>
      <c r="B136" s="81" t="s">
        <v>237</v>
      </c>
      <c r="C136" s="19" t="s">
        <v>220</v>
      </c>
      <c r="D136" s="81" t="s">
        <v>231</v>
      </c>
      <c r="E136" s="50" t="s">
        <v>72</v>
      </c>
      <c r="F136" s="133" t="s">
        <v>463</v>
      </c>
      <c r="G136" s="13">
        <v>19800</v>
      </c>
      <c r="H136" s="81">
        <v>0</v>
      </c>
      <c r="I136" s="81">
        <v>568.26</v>
      </c>
      <c r="J136" s="13">
        <v>1405.8</v>
      </c>
      <c r="K136" s="13">
        <v>227.7</v>
      </c>
      <c r="L136" s="81">
        <v>601.91999999999996</v>
      </c>
      <c r="M136" s="13">
        <v>1403.82</v>
      </c>
      <c r="N136" s="71">
        <v>125</v>
      </c>
      <c r="O136" s="72">
        <v>1295.18</v>
      </c>
      <c r="P136" s="13">
        <v>1295.18</v>
      </c>
      <c r="Q136" s="13">
        <f t="shared" si="2"/>
        <v>18504.82</v>
      </c>
      <c r="R136"/>
      <c r="S136" s="51"/>
    </row>
    <row r="137" spans="1:19" s="52" customFormat="1" ht="15">
      <c r="A137" s="154">
        <v>121</v>
      </c>
      <c r="B137" s="81" t="s">
        <v>238</v>
      </c>
      <c r="C137" s="19" t="s">
        <v>220</v>
      </c>
      <c r="D137" s="81" t="s">
        <v>451</v>
      </c>
      <c r="E137" s="50" t="s">
        <v>72</v>
      </c>
      <c r="F137" s="133" t="s">
        <v>462</v>
      </c>
      <c r="G137" s="13">
        <v>55000</v>
      </c>
      <c r="H137" s="13">
        <v>2559.6799999999998</v>
      </c>
      <c r="I137" s="13">
        <v>1578.5</v>
      </c>
      <c r="J137" s="13">
        <v>3905</v>
      </c>
      <c r="K137" s="13">
        <v>620.16999999999996</v>
      </c>
      <c r="L137" s="13">
        <v>1672</v>
      </c>
      <c r="M137" s="13">
        <v>3899.5</v>
      </c>
      <c r="N137" s="71">
        <v>25</v>
      </c>
      <c r="O137" s="72">
        <v>3275.5</v>
      </c>
      <c r="P137" s="13">
        <v>5835.18</v>
      </c>
      <c r="Q137" s="13">
        <f t="shared" si="2"/>
        <v>51724.5</v>
      </c>
      <c r="R137"/>
      <c r="S137" s="51"/>
    </row>
    <row r="138" spans="1:19" s="52" customFormat="1" ht="15">
      <c r="A138" s="154">
        <v>122</v>
      </c>
      <c r="B138" s="81" t="s">
        <v>239</v>
      </c>
      <c r="C138" s="19" t="s">
        <v>220</v>
      </c>
      <c r="D138" s="81" t="s">
        <v>75</v>
      </c>
      <c r="E138" s="50" t="s">
        <v>72</v>
      </c>
      <c r="F138" s="133" t="s">
        <v>462</v>
      </c>
      <c r="G138" s="13">
        <v>26250</v>
      </c>
      <c r="H138" s="142">
        <v>0</v>
      </c>
      <c r="I138" s="142">
        <v>753.38</v>
      </c>
      <c r="J138" s="13">
        <v>1863.75</v>
      </c>
      <c r="K138" s="13">
        <v>301.88</v>
      </c>
      <c r="L138" s="142">
        <v>798</v>
      </c>
      <c r="M138" s="13">
        <v>1861.13</v>
      </c>
      <c r="N138" s="72">
        <v>8717.52</v>
      </c>
      <c r="O138" s="72">
        <v>10268.9</v>
      </c>
      <c r="P138" s="13">
        <v>10268.9</v>
      </c>
      <c r="Q138" s="13">
        <f t="shared" si="2"/>
        <v>15981.1</v>
      </c>
      <c r="R138"/>
      <c r="S138" s="51"/>
    </row>
    <row r="139" spans="1:19" s="52" customFormat="1" ht="15">
      <c r="A139" s="154">
        <v>123</v>
      </c>
      <c r="B139" s="81" t="s">
        <v>241</v>
      </c>
      <c r="C139" s="19" t="s">
        <v>220</v>
      </c>
      <c r="D139" s="81" t="s">
        <v>194</v>
      </c>
      <c r="E139" s="50" t="s">
        <v>72</v>
      </c>
      <c r="F139" s="133" t="s">
        <v>463</v>
      </c>
      <c r="G139" s="13">
        <v>50000</v>
      </c>
      <c r="H139" s="13">
        <v>1854</v>
      </c>
      <c r="I139" s="13">
        <v>1435</v>
      </c>
      <c r="J139" s="13">
        <v>3550</v>
      </c>
      <c r="K139" s="13">
        <v>575</v>
      </c>
      <c r="L139" s="13">
        <v>1520</v>
      </c>
      <c r="M139" s="13">
        <v>3545</v>
      </c>
      <c r="N139" s="71">
        <v>25</v>
      </c>
      <c r="O139" s="72">
        <v>4834</v>
      </c>
      <c r="P139" s="13">
        <v>4834</v>
      </c>
      <c r="Q139" s="13">
        <f t="shared" si="2"/>
        <v>45166</v>
      </c>
      <c r="R139"/>
      <c r="S139" s="51"/>
    </row>
    <row r="140" spans="1:19" s="52" customFormat="1" ht="15">
      <c r="A140" s="154">
        <v>124</v>
      </c>
      <c r="B140" s="81" t="s">
        <v>242</v>
      </c>
      <c r="C140" s="19" t="s">
        <v>220</v>
      </c>
      <c r="D140" s="81" t="s">
        <v>48</v>
      </c>
      <c r="E140" s="50" t="s">
        <v>72</v>
      </c>
      <c r="F140" s="133" t="s">
        <v>463</v>
      </c>
      <c r="G140" s="13">
        <v>26250</v>
      </c>
      <c r="H140" s="81">
        <v>0</v>
      </c>
      <c r="I140" s="81">
        <v>753.38</v>
      </c>
      <c r="J140" s="13">
        <v>1863.75</v>
      </c>
      <c r="K140" s="13">
        <v>301.88</v>
      </c>
      <c r="L140" s="81">
        <v>798</v>
      </c>
      <c r="M140" s="13">
        <v>1861.13</v>
      </c>
      <c r="N140" s="71">
        <v>25</v>
      </c>
      <c r="O140" s="72">
        <v>1576.38</v>
      </c>
      <c r="P140" s="13">
        <v>1576.38</v>
      </c>
      <c r="Q140" s="13">
        <f t="shared" si="2"/>
        <v>24673.62</v>
      </c>
      <c r="R140"/>
      <c r="S140" s="51"/>
    </row>
    <row r="141" spans="1:19" s="52" customFormat="1" ht="15">
      <c r="A141" s="154">
        <v>125</v>
      </c>
      <c r="B141" s="81" t="s">
        <v>243</v>
      </c>
      <c r="C141" s="19" t="s">
        <v>220</v>
      </c>
      <c r="D141" s="81" t="s">
        <v>108</v>
      </c>
      <c r="E141" s="50" t="s">
        <v>72</v>
      </c>
      <c r="F141" s="133" t="s">
        <v>463</v>
      </c>
      <c r="G141" s="13">
        <v>70000</v>
      </c>
      <c r="H141" s="13">
        <v>5368.48</v>
      </c>
      <c r="I141" s="13">
        <v>2009</v>
      </c>
      <c r="J141" s="13">
        <v>4970</v>
      </c>
      <c r="K141" s="13">
        <v>620.16999999999996</v>
      </c>
      <c r="L141" s="13">
        <v>2128</v>
      </c>
      <c r="M141" s="13">
        <v>4963</v>
      </c>
      <c r="N141" s="72">
        <v>4888</v>
      </c>
      <c r="O141" s="72">
        <v>14393.48</v>
      </c>
      <c r="P141" s="13">
        <v>14393.48</v>
      </c>
      <c r="Q141" s="13">
        <f t="shared" si="2"/>
        <v>55606.520000000004</v>
      </c>
      <c r="R141"/>
      <c r="S141" s="51"/>
    </row>
    <row r="142" spans="1:19" s="52" customFormat="1" ht="12.75" customHeight="1">
      <c r="A142" s="154">
        <v>126</v>
      </c>
      <c r="B142" s="81" t="s">
        <v>244</v>
      </c>
      <c r="C142" s="19" t="s">
        <v>220</v>
      </c>
      <c r="D142" s="81" t="s">
        <v>227</v>
      </c>
      <c r="E142" s="50" t="s">
        <v>72</v>
      </c>
      <c r="F142" s="133" t="s">
        <v>462</v>
      </c>
      <c r="G142" s="13">
        <v>50000</v>
      </c>
      <c r="H142" s="13">
        <v>1675.48</v>
      </c>
      <c r="I142" s="13">
        <v>1435</v>
      </c>
      <c r="J142" s="13">
        <v>3550</v>
      </c>
      <c r="K142" s="13">
        <v>575</v>
      </c>
      <c r="L142" s="13">
        <v>1520</v>
      </c>
      <c r="M142" s="13">
        <v>3545</v>
      </c>
      <c r="N142" s="72">
        <v>6419.56</v>
      </c>
      <c r="O142" s="72">
        <v>11026.04</v>
      </c>
      <c r="P142" s="13">
        <v>10890.04</v>
      </c>
      <c r="Q142" s="13">
        <f t="shared" si="2"/>
        <v>38973.96</v>
      </c>
      <c r="R142"/>
      <c r="S142" s="51"/>
    </row>
    <row r="143" spans="1:19" s="52" customFormat="1" ht="15">
      <c r="A143" s="154">
        <v>127</v>
      </c>
      <c r="B143" s="81" t="s">
        <v>245</v>
      </c>
      <c r="C143" s="19" t="s">
        <v>220</v>
      </c>
      <c r="D143" s="81" t="s">
        <v>75</v>
      </c>
      <c r="E143" s="50" t="s">
        <v>72</v>
      </c>
      <c r="F143" s="133" t="s">
        <v>462</v>
      </c>
      <c r="G143" s="13">
        <v>26250</v>
      </c>
      <c r="H143" s="81">
        <v>0</v>
      </c>
      <c r="I143" s="81">
        <v>753.38</v>
      </c>
      <c r="J143" s="13">
        <v>1863.75</v>
      </c>
      <c r="K143" s="13">
        <v>301.88</v>
      </c>
      <c r="L143" s="81">
        <v>798</v>
      </c>
      <c r="M143" s="13">
        <v>1861.13</v>
      </c>
      <c r="N143" s="72">
        <v>2421.12</v>
      </c>
      <c r="O143" s="72">
        <v>3972.5</v>
      </c>
      <c r="P143" s="13">
        <v>3812.5</v>
      </c>
      <c r="Q143" s="13">
        <f t="shared" si="2"/>
        <v>22277.5</v>
      </c>
      <c r="R143"/>
      <c r="S143" s="51"/>
    </row>
    <row r="144" spans="1:19" s="52" customFormat="1" ht="15">
      <c r="A144" s="154">
        <v>128</v>
      </c>
      <c r="B144" s="81" t="s">
        <v>240</v>
      </c>
      <c r="C144" s="19" t="s">
        <v>220</v>
      </c>
      <c r="D144" s="81" t="s">
        <v>48</v>
      </c>
      <c r="E144" s="50" t="s">
        <v>96</v>
      </c>
      <c r="F144" s="133" t="s">
        <v>463</v>
      </c>
      <c r="G144" s="13">
        <v>27825</v>
      </c>
      <c r="H144" s="142">
        <v>0</v>
      </c>
      <c r="I144" s="142">
        <v>798.58</v>
      </c>
      <c r="J144" s="13">
        <v>1975.58</v>
      </c>
      <c r="K144" s="13">
        <v>319.99</v>
      </c>
      <c r="L144" s="142">
        <v>845.88</v>
      </c>
      <c r="M144" s="13">
        <v>1972.79</v>
      </c>
      <c r="N144" s="72">
        <v>5804.86</v>
      </c>
      <c r="O144" s="72">
        <v>7449.32</v>
      </c>
      <c r="P144" s="13">
        <v>7494.92</v>
      </c>
      <c r="Q144" s="13">
        <f>SUM(G144-O144)</f>
        <v>20375.68</v>
      </c>
      <c r="R144"/>
      <c r="S144" s="51"/>
    </row>
    <row r="145" spans="1:19" s="52" customFormat="1" ht="15">
      <c r="A145" s="154">
        <v>129</v>
      </c>
      <c r="B145" s="81" t="s">
        <v>246</v>
      </c>
      <c r="C145" s="19" t="s">
        <v>247</v>
      </c>
      <c r="D145" s="81" t="s">
        <v>108</v>
      </c>
      <c r="E145" s="50" t="s">
        <v>72</v>
      </c>
      <c r="F145" s="133" t="s">
        <v>463</v>
      </c>
      <c r="G145" s="13">
        <v>45000</v>
      </c>
      <c r="H145" s="13">
        <v>1148.33</v>
      </c>
      <c r="I145" s="13">
        <v>1291.5</v>
      </c>
      <c r="J145" s="13">
        <v>3195</v>
      </c>
      <c r="K145" s="13">
        <v>517.5</v>
      </c>
      <c r="L145" s="13">
        <v>1368</v>
      </c>
      <c r="M145" s="13">
        <v>3190.5</v>
      </c>
      <c r="N145" s="71">
        <v>25</v>
      </c>
      <c r="O145" s="72">
        <v>3832.83</v>
      </c>
      <c r="P145" s="13">
        <v>3832.83</v>
      </c>
      <c r="Q145" s="13">
        <f t="shared" ref="Q145:Q211" si="4">SUM(G145-O145)</f>
        <v>41167.17</v>
      </c>
      <c r="R145"/>
      <c r="S145" s="51"/>
    </row>
    <row r="146" spans="1:19" s="52" customFormat="1" ht="15">
      <c r="A146" s="154">
        <v>130</v>
      </c>
      <c r="B146" s="81" t="s">
        <v>248</v>
      </c>
      <c r="C146" s="19" t="s">
        <v>39</v>
      </c>
      <c r="D146" s="81" t="s">
        <v>100</v>
      </c>
      <c r="E146" s="50" t="s">
        <v>72</v>
      </c>
      <c r="F146" s="133" t="s">
        <v>462</v>
      </c>
      <c r="G146" s="13">
        <v>24150</v>
      </c>
      <c r="H146" s="81">
        <v>0</v>
      </c>
      <c r="I146" s="81">
        <v>693.11</v>
      </c>
      <c r="J146" s="13">
        <v>1714.65</v>
      </c>
      <c r="K146" s="13">
        <v>277.73</v>
      </c>
      <c r="L146" s="81">
        <v>734.16</v>
      </c>
      <c r="M146" s="13">
        <v>1712.24</v>
      </c>
      <c r="N146" s="71">
        <v>25</v>
      </c>
      <c r="O146" s="72">
        <v>1452.27</v>
      </c>
      <c r="P146" s="13">
        <v>1452.27</v>
      </c>
      <c r="Q146" s="13">
        <f t="shared" si="4"/>
        <v>22697.73</v>
      </c>
      <c r="R146"/>
      <c r="S146" s="51"/>
    </row>
    <row r="147" spans="1:19" s="52" customFormat="1" ht="15">
      <c r="A147" s="154">
        <v>131</v>
      </c>
      <c r="B147" s="81" t="s">
        <v>249</v>
      </c>
      <c r="C147" s="19" t="s">
        <v>250</v>
      </c>
      <c r="D147" s="81" t="s">
        <v>440</v>
      </c>
      <c r="E147" s="50" t="s">
        <v>72</v>
      </c>
      <c r="F147" s="133" t="s">
        <v>462</v>
      </c>
      <c r="G147" s="13">
        <v>24150</v>
      </c>
      <c r="H147" s="142">
        <v>0</v>
      </c>
      <c r="I147" s="142">
        <v>693.11</v>
      </c>
      <c r="J147" s="13">
        <v>1714.65</v>
      </c>
      <c r="K147" s="13">
        <v>277.73</v>
      </c>
      <c r="L147" s="142">
        <v>734.16</v>
      </c>
      <c r="M147" s="13">
        <v>1712.24</v>
      </c>
      <c r="N147" s="72">
        <v>16746.490000000002</v>
      </c>
      <c r="O147" s="72">
        <v>18173.759999999998</v>
      </c>
      <c r="P147" s="13">
        <v>20398.41</v>
      </c>
      <c r="Q147" s="13">
        <f t="shared" si="4"/>
        <v>5976.2400000000016</v>
      </c>
      <c r="R147"/>
      <c r="S147" s="51"/>
    </row>
    <row r="148" spans="1:19" s="52" customFormat="1" ht="15">
      <c r="A148" s="154">
        <v>132</v>
      </c>
      <c r="B148" s="81" t="s">
        <v>251</v>
      </c>
      <c r="C148" s="142" t="s">
        <v>250</v>
      </c>
      <c r="D148" s="81" t="s">
        <v>252</v>
      </c>
      <c r="E148" s="50" t="s">
        <v>72</v>
      </c>
      <c r="F148" s="133" t="s">
        <v>462</v>
      </c>
      <c r="G148" s="13">
        <v>17500</v>
      </c>
      <c r="H148" s="81">
        <v>0</v>
      </c>
      <c r="I148" s="81">
        <v>502.25</v>
      </c>
      <c r="J148" s="13">
        <v>1242.5</v>
      </c>
      <c r="K148" s="13">
        <v>201.25</v>
      </c>
      <c r="L148" s="81">
        <v>532</v>
      </c>
      <c r="M148" s="13">
        <v>1240.75</v>
      </c>
      <c r="N148" s="71">
        <v>25</v>
      </c>
      <c r="O148" s="72">
        <v>1059.25</v>
      </c>
      <c r="P148" s="13">
        <v>1059.25</v>
      </c>
      <c r="Q148" s="13">
        <f t="shared" si="4"/>
        <v>16440.75</v>
      </c>
      <c r="R148"/>
      <c r="S148" s="51"/>
    </row>
    <row r="149" spans="1:19" s="52" customFormat="1" ht="15">
      <c r="A149" s="154">
        <v>133</v>
      </c>
      <c r="B149" s="81" t="s">
        <v>253</v>
      </c>
      <c r="C149" s="19" t="s">
        <v>250</v>
      </c>
      <c r="D149" s="81" t="s">
        <v>75</v>
      </c>
      <c r="E149" s="50" t="s">
        <v>72</v>
      </c>
      <c r="F149" s="133" t="s">
        <v>463</v>
      </c>
      <c r="G149" s="13">
        <v>16500</v>
      </c>
      <c r="H149" s="81">
        <v>0</v>
      </c>
      <c r="I149" s="81">
        <v>473.55</v>
      </c>
      <c r="J149" s="13">
        <v>1171.5</v>
      </c>
      <c r="K149" s="13">
        <v>189.75</v>
      </c>
      <c r="L149" s="81">
        <v>501.6</v>
      </c>
      <c r="M149" s="13">
        <v>1169.8499999999999</v>
      </c>
      <c r="N149" s="72">
        <v>4400.12</v>
      </c>
      <c r="O149" s="72">
        <v>5375.27</v>
      </c>
      <c r="P149" s="13">
        <v>5215.2700000000004</v>
      </c>
      <c r="Q149" s="13">
        <f t="shared" si="4"/>
        <v>11124.73</v>
      </c>
      <c r="R149"/>
      <c r="S149" s="51"/>
    </row>
    <row r="150" spans="1:19" s="52" customFormat="1" ht="15">
      <c r="A150" s="154">
        <v>134</v>
      </c>
      <c r="B150" s="81" t="s">
        <v>254</v>
      </c>
      <c r="C150" s="19" t="s">
        <v>250</v>
      </c>
      <c r="D150" s="81" t="s">
        <v>75</v>
      </c>
      <c r="E150" s="50" t="s">
        <v>72</v>
      </c>
      <c r="F150" s="133" t="s">
        <v>463</v>
      </c>
      <c r="G150" s="13">
        <v>20872</v>
      </c>
      <c r="H150" s="142">
        <v>0</v>
      </c>
      <c r="I150" s="142">
        <v>599.03</v>
      </c>
      <c r="J150" s="13">
        <v>1481.91</v>
      </c>
      <c r="K150" s="13">
        <v>240.03</v>
      </c>
      <c r="L150" s="142">
        <v>634.51</v>
      </c>
      <c r="M150" s="13">
        <v>1479.82</v>
      </c>
      <c r="N150" s="72">
        <v>5442.45</v>
      </c>
      <c r="O150" s="72">
        <v>6675.99</v>
      </c>
      <c r="P150" s="13">
        <v>4419.4399999999996</v>
      </c>
      <c r="Q150" s="13">
        <f t="shared" si="4"/>
        <v>14196.01</v>
      </c>
      <c r="R150"/>
      <c r="S150" s="51"/>
    </row>
    <row r="151" spans="1:19" s="52" customFormat="1" ht="15">
      <c r="A151" s="154">
        <v>135</v>
      </c>
      <c r="B151" s="81" t="s">
        <v>255</v>
      </c>
      <c r="C151" s="19" t="s">
        <v>250</v>
      </c>
      <c r="D151" s="81" t="s">
        <v>75</v>
      </c>
      <c r="E151" s="50" t="s">
        <v>72</v>
      </c>
      <c r="F151" s="133" t="s">
        <v>463</v>
      </c>
      <c r="G151" s="13">
        <v>16500</v>
      </c>
      <c r="H151" s="142">
        <v>0</v>
      </c>
      <c r="I151" s="142">
        <v>473.55</v>
      </c>
      <c r="J151" s="13">
        <v>1171.5</v>
      </c>
      <c r="K151" s="13">
        <v>189.75</v>
      </c>
      <c r="L151" s="142">
        <v>501.6</v>
      </c>
      <c r="M151" s="13">
        <v>1169.8499999999999</v>
      </c>
      <c r="N151" s="72">
        <v>8219.99</v>
      </c>
      <c r="O151" s="72">
        <v>9195.14</v>
      </c>
      <c r="P151" s="13">
        <v>9073.1</v>
      </c>
      <c r="Q151" s="13">
        <f t="shared" si="4"/>
        <v>7304.8600000000006</v>
      </c>
      <c r="R151"/>
      <c r="S151" s="51"/>
    </row>
    <row r="152" spans="1:19" s="52" customFormat="1" ht="15">
      <c r="A152" s="154">
        <v>136</v>
      </c>
      <c r="B152" s="81" t="s">
        <v>486</v>
      </c>
      <c r="C152" s="19" t="s">
        <v>250</v>
      </c>
      <c r="D152" s="81" t="s">
        <v>487</v>
      </c>
      <c r="E152" s="50" t="s">
        <v>72</v>
      </c>
      <c r="F152" s="133" t="s">
        <v>462</v>
      </c>
      <c r="G152" s="13">
        <v>30000</v>
      </c>
      <c r="H152" s="142">
        <v>0</v>
      </c>
      <c r="I152" s="142">
        <v>861</v>
      </c>
      <c r="J152" s="13">
        <v>2130</v>
      </c>
      <c r="K152" s="13">
        <v>345</v>
      </c>
      <c r="L152" s="142">
        <v>912</v>
      </c>
      <c r="M152" s="13">
        <v>2127</v>
      </c>
      <c r="N152" s="71">
        <v>25</v>
      </c>
      <c r="O152" s="72">
        <v>1798</v>
      </c>
      <c r="P152" s="13">
        <v>4602</v>
      </c>
      <c r="Q152" s="13">
        <f t="shared" si="4"/>
        <v>28202</v>
      </c>
      <c r="R152"/>
      <c r="S152" s="51"/>
    </row>
    <row r="153" spans="1:19" s="52" customFormat="1" ht="15">
      <c r="A153" s="154">
        <v>137</v>
      </c>
      <c r="B153" s="81" t="s">
        <v>256</v>
      </c>
      <c r="C153" s="19" t="s">
        <v>250</v>
      </c>
      <c r="D153" s="81" t="s">
        <v>75</v>
      </c>
      <c r="E153" s="50" t="s">
        <v>72</v>
      </c>
      <c r="F153" s="133" t="s">
        <v>463</v>
      </c>
      <c r="G153" s="13">
        <v>16500</v>
      </c>
      <c r="H153" s="81">
        <v>0</v>
      </c>
      <c r="I153" s="81">
        <v>473.55</v>
      </c>
      <c r="J153" s="13">
        <v>1171.5</v>
      </c>
      <c r="K153" s="13">
        <v>189.75</v>
      </c>
      <c r="L153" s="81">
        <v>501.6</v>
      </c>
      <c r="M153" s="13">
        <v>1169.8499999999999</v>
      </c>
      <c r="N153" s="72">
        <v>3524.89</v>
      </c>
      <c r="O153" s="72">
        <v>4500.04</v>
      </c>
      <c r="P153" s="13">
        <v>3051.82</v>
      </c>
      <c r="Q153" s="13">
        <f t="shared" si="4"/>
        <v>11999.96</v>
      </c>
      <c r="R153"/>
      <c r="S153" s="51"/>
    </row>
    <row r="154" spans="1:19" s="52" customFormat="1" ht="15">
      <c r="A154" s="154">
        <v>138</v>
      </c>
      <c r="B154" s="81" t="s">
        <v>257</v>
      </c>
      <c r="C154" s="19" t="s">
        <v>250</v>
      </c>
      <c r="D154" s="81" t="s">
        <v>75</v>
      </c>
      <c r="E154" s="50" t="s">
        <v>72</v>
      </c>
      <c r="F154" s="133" t="s">
        <v>463</v>
      </c>
      <c r="G154" s="13">
        <v>28040</v>
      </c>
      <c r="H154" s="81">
        <v>0</v>
      </c>
      <c r="I154" s="142">
        <v>804.75</v>
      </c>
      <c r="J154" s="13">
        <v>1990.84</v>
      </c>
      <c r="K154" s="13">
        <v>322.45999999999998</v>
      </c>
      <c r="L154" s="142">
        <v>852.42</v>
      </c>
      <c r="M154" s="13">
        <v>1988.04</v>
      </c>
      <c r="N154" s="71">
        <v>25</v>
      </c>
      <c r="O154" s="72">
        <v>1682.17</v>
      </c>
      <c r="P154" s="13">
        <v>1682.17</v>
      </c>
      <c r="Q154" s="13">
        <f t="shared" si="4"/>
        <v>26357.83</v>
      </c>
      <c r="R154"/>
      <c r="S154" s="51"/>
    </row>
    <row r="155" spans="1:19" s="52" customFormat="1" ht="15">
      <c r="A155" s="154">
        <v>139</v>
      </c>
      <c r="B155" s="81" t="s">
        <v>258</v>
      </c>
      <c r="C155" s="19" t="s">
        <v>250</v>
      </c>
      <c r="D155" s="81" t="s">
        <v>143</v>
      </c>
      <c r="E155" s="50" t="s">
        <v>72</v>
      </c>
      <c r="F155" s="133" t="s">
        <v>463</v>
      </c>
      <c r="G155" s="13">
        <v>83000</v>
      </c>
      <c r="H155" s="13">
        <v>8106.54</v>
      </c>
      <c r="I155" s="13">
        <v>2382.1</v>
      </c>
      <c r="J155" s="13">
        <v>5893</v>
      </c>
      <c r="K155" s="13">
        <v>620.16999999999996</v>
      </c>
      <c r="L155" s="13">
        <v>2523.1999999999998</v>
      </c>
      <c r="M155" s="13">
        <v>5884.7</v>
      </c>
      <c r="N155" s="72">
        <v>11012.94</v>
      </c>
      <c r="O155" s="72">
        <v>24024.78</v>
      </c>
      <c r="P155" s="13">
        <v>24024.78</v>
      </c>
      <c r="Q155" s="13">
        <f t="shared" si="4"/>
        <v>58975.22</v>
      </c>
      <c r="R155"/>
      <c r="S155" s="51"/>
    </row>
    <row r="156" spans="1:19" s="52" customFormat="1" ht="15">
      <c r="A156" s="154">
        <v>140</v>
      </c>
      <c r="B156" s="81" t="s">
        <v>259</v>
      </c>
      <c r="C156" s="19" t="s">
        <v>250</v>
      </c>
      <c r="D156" s="81" t="s">
        <v>75</v>
      </c>
      <c r="E156" s="50" t="s">
        <v>72</v>
      </c>
      <c r="F156" s="133" t="s">
        <v>462</v>
      </c>
      <c r="G156" s="13">
        <v>22000</v>
      </c>
      <c r="H156" s="142">
        <v>0</v>
      </c>
      <c r="I156" s="142">
        <v>631.4</v>
      </c>
      <c r="J156" s="13">
        <v>1562</v>
      </c>
      <c r="K156" s="13">
        <v>253</v>
      </c>
      <c r="L156" s="142">
        <v>668.8</v>
      </c>
      <c r="M156" s="13">
        <v>1559.8</v>
      </c>
      <c r="N156" s="72">
        <v>7242.02</v>
      </c>
      <c r="O156" s="72">
        <v>8542.2199999999993</v>
      </c>
      <c r="P156" s="13">
        <v>8752.2199999999993</v>
      </c>
      <c r="Q156" s="13">
        <f t="shared" si="4"/>
        <v>13457.78</v>
      </c>
      <c r="R156"/>
      <c r="S156" s="51"/>
    </row>
    <row r="157" spans="1:19" s="52" customFormat="1" ht="15">
      <c r="A157" s="154">
        <v>141</v>
      </c>
      <c r="B157" s="81" t="s">
        <v>260</v>
      </c>
      <c r="C157" s="19" t="s">
        <v>250</v>
      </c>
      <c r="D157" s="81" t="s">
        <v>75</v>
      </c>
      <c r="E157" s="50" t="s">
        <v>72</v>
      </c>
      <c r="F157" s="133" t="s">
        <v>462</v>
      </c>
      <c r="G157" s="13">
        <v>16500</v>
      </c>
      <c r="H157" s="81">
        <v>0</v>
      </c>
      <c r="I157" s="81">
        <v>473.55</v>
      </c>
      <c r="J157" s="13">
        <v>1171.5</v>
      </c>
      <c r="K157" s="13">
        <v>189.75</v>
      </c>
      <c r="L157" s="81">
        <v>501.6</v>
      </c>
      <c r="M157" s="13">
        <v>1169.8499999999999</v>
      </c>
      <c r="N157" s="72">
        <v>2455.08</v>
      </c>
      <c r="O157" s="72">
        <v>3430.23</v>
      </c>
      <c r="P157" s="13">
        <v>3595.23</v>
      </c>
      <c r="Q157" s="13">
        <f t="shared" si="4"/>
        <v>13069.77</v>
      </c>
      <c r="R157"/>
      <c r="S157" s="51"/>
    </row>
    <row r="158" spans="1:19" s="52" customFormat="1" ht="15">
      <c r="A158" s="154">
        <v>142</v>
      </c>
      <c r="B158" s="81" t="s">
        <v>261</v>
      </c>
      <c r="C158" s="19" t="s">
        <v>250</v>
      </c>
      <c r="D158" s="81" t="s">
        <v>262</v>
      </c>
      <c r="E158" s="50" t="s">
        <v>96</v>
      </c>
      <c r="F158" s="133" t="s">
        <v>462</v>
      </c>
      <c r="G158" s="13">
        <v>55000</v>
      </c>
      <c r="H158" s="13">
        <v>2559.6799999999998</v>
      </c>
      <c r="I158" s="13">
        <v>1578.5</v>
      </c>
      <c r="J158" s="13">
        <v>3905</v>
      </c>
      <c r="K158" s="13">
        <v>620.16999999999996</v>
      </c>
      <c r="L158" s="13">
        <v>1672</v>
      </c>
      <c r="M158" s="13">
        <v>3899.5</v>
      </c>
      <c r="N158" s="72">
        <v>20240.439999999999</v>
      </c>
      <c r="O158" s="72">
        <v>26050.62</v>
      </c>
      <c r="P158" s="13">
        <v>26050.62</v>
      </c>
      <c r="Q158" s="13">
        <f t="shared" si="4"/>
        <v>28949.38</v>
      </c>
      <c r="R158"/>
      <c r="S158" s="51"/>
    </row>
    <row r="159" spans="1:19" s="52" customFormat="1" ht="15">
      <c r="A159" s="154">
        <v>143</v>
      </c>
      <c r="B159" s="81" t="s">
        <v>263</v>
      </c>
      <c r="C159" s="19" t="s">
        <v>25</v>
      </c>
      <c r="D159" s="81" t="s">
        <v>55</v>
      </c>
      <c r="E159" s="50" t="s">
        <v>72</v>
      </c>
      <c r="F159" s="133" t="s">
        <v>462</v>
      </c>
      <c r="G159" s="13">
        <v>31000</v>
      </c>
      <c r="H159" s="142">
        <v>0</v>
      </c>
      <c r="I159" s="142">
        <v>889.7</v>
      </c>
      <c r="J159" s="13">
        <v>2201</v>
      </c>
      <c r="K159" s="13">
        <v>356.5</v>
      </c>
      <c r="L159" s="142">
        <v>942.4</v>
      </c>
      <c r="M159" s="13">
        <v>2197.9</v>
      </c>
      <c r="N159" s="72">
        <v>7195.63</v>
      </c>
      <c r="O159" s="72">
        <v>9027.73</v>
      </c>
      <c r="P159" s="13">
        <v>9027.73</v>
      </c>
      <c r="Q159" s="13">
        <f t="shared" si="4"/>
        <v>21972.27</v>
      </c>
      <c r="R159"/>
      <c r="S159" s="51"/>
    </row>
    <row r="160" spans="1:19" s="52" customFormat="1" ht="15">
      <c r="A160" s="154">
        <v>144</v>
      </c>
      <c r="B160" s="81" t="s">
        <v>264</v>
      </c>
      <c r="C160" s="19" t="s">
        <v>25</v>
      </c>
      <c r="D160" s="81" t="s">
        <v>62</v>
      </c>
      <c r="E160" s="50" t="s">
        <v>72</v>
      </c>
      <c r="F160" s="133" t="s">
        <v>462</v>
      </c>
      <c r="G160" s="13">
        <v>50000</v>
      </c>
      <c r="H160" s="13">
        <v>1675.48</v>
      </c>
      <c r="I160" s="13">
        <v>1435</v>
      </c>
      <c r="J160" s="13">
        <v>3550</v>
      </c>
      <c r="K160" s="13">
        <v>575</v>
      </c>
      <c r="L160" s="13">
        <v>1520</v>
      </c>
      <c r="M160" s="13">
        <v>3545</v>
      </c>
      <c r="N160" s="72">
        <v>14921.12</v>
      </c>
      <c r="O160" s="72">
        <v>17876.12</v>
      </c>
      <c r="P160" s="13">
        <v>19391.599999999999</v>
      </c>
      <c r="Q160" s="13">
        <f t="shared" si="4"/>
        <v>32123.88</v>
      </c>
      <c r="R160"/>
      <c r="S160" s="51"/>
    </row>
    <row r="161" spans="1:19" s="52" customFormat="1" ht="15">
      <c r="A161" s="154">
        <v>145</v>
      </c>
      <c r="B161" s="81" t="s">
        <v>265</v>
      </c>
      <c r="C161" s="19" t="s">
        <v>25</v>
      </c>
      <c r="D161" s="81" t="s">
        <v>100</v>
      </c>
      <c r="E161" s="50" t="s">
        <v>72</v>
      </c>
      <c r="F161" s="133" t="s">
        <v>462</v>
      </c>
      <c r="G161" s="13">
        <v>24150</v>
      </c>
      <c r="H161" s="81">
        <v>0</v>
      </c>
      <c r="I161" s="81">
        <v>693.11</v>
      </c>
      <c r="J161" s="13">
        <v>1714.65</v>
      </c>
      <c r="K161" s="13">
        <v>277.73</v>
      </c>
      <c r="L161" s="81">
        <v>734.16</v>
      </c>
      <c r="M161" s="13">
        <v>1712.24</v>
      </c>
      <c r="N161" s="71">
        <v>25</v>
      </c>
      <c r="O161" s="72">
        <v>1452.27</v>
      </c>
      <c r="P161" s="13">
        <v>1452.27</v>
      </c>
      <c r="Q161" s="13">
        <f t="shared" si="4"/>
        <v>22697.73</v>
      </c>
      <c r="R161"/>
      <c r="S161" s="51"/>
    </row>
    <row r="162" spans="1:19" s="52" customFormat="1" ht="15">
      <c r="A162" s="154">
        <v>146</v>
      </c>
      <c r="B162" s="81" t="s">
        <v>266</v>
      </c>
      <c r="C162" s="142" t="s">
        <v>25</v>
      </c>
      <c r="D162" s="81" t="s">
        <v>75</v>
      </c>
      <c r="E162" s="50" t="s">
        <v>72</v>
      </c>
      <c r="F162" s="133" t="s">
        <v>462</v>
      </c>
      <c r="G162" s="13">
        <v>17050</v>
      </c>
      <c r="H162" s="81">
        <v>0</v>
      </c>
      <c r="I162" s="81">
        <v>489.34</v>
      </c>
      <c r="J162" s="13">
        <v>1210.55</v>
      </c>
      <c r="K162" s="13">
        <v>196.08</v>
      </c>
      <c r="L162" s="81">
        <v>518.32000000000005</v>
      </c>
      <c r="M162" s="13">
        <v>1208.8499999999999</v>
      </c>
      <c r="N162" s="72">
        <v>1900.12</v>
      </c>
      <c r="O162" s="72">
        <v>2907.78</v>
      </c>
      <c r="P162" s="13">
        <v>2747.78</v>
      </c>
      <c r="Q162" s="13">
        <f t="shared" si="4"/>
        <v>14142.22</v>
      </c>
      <c r="R162"/>
      <c r="S162" s="51"/>
    </row>
    <row r="163" spans="1:19" s="52" customFormat="1" ht="15">
      <c r="A163" s="154">
        <v>147</v>
      </c>
      <c r="B163" s="81" t="s">
        <v>267</v>
      </c>
      <c r="C163" s="19" t="s">
        <v>25</v>
      </c>
      <c r="D163" s="81" t="s">
        <v>75</v>
      </c>
      <c r="E163" s="50" t="s">
        <v>72</v>
      </c>
      <c r="F163" s="133" t="s">
        <v>463</v>
      </c>
      <c r="G163" s="13">
        <v>27825</v>
      </c>
      <c r="H163" s="81">
        <v>0</v>
      </c>
      <c r="I163" s="81">
        <v>798.58</v>
      </c>
      <c r="J163" s="13">
        <v>1975.58</v>
      </c>
      <c r="K163" s="13">
        <v>319.99</v>
      </c>
      <c r="L163" s="81">
        <v>845.88</v>
      </c>
      <c r="M163" s="13">
        <v>1972.79</v>
      </c>
      <c r="N163" s="72">
        <v>26160.54</v>
      </c>
      <c r="O163" s="72">
        <v>27805</v>
      </c>
      <c r="P163" s="13">
        <v>27725</v>
      </c>
      <c r="Q163" s="13">
        <f t="shared" si="4"/>
        <v>20</v>
      </c>
      <c r="R163"/>
      <c r="S163" s="51"/>
    </row>
    <row r="164" spans="1:19" s="52" customFormat="1" ht="15">
      <c r="A164" s="154">
        <v>148</v>
      </c>
      <c r="B164" s="81" t="s">
        <v>268</v>
      </c>
      <c r="C164" s="19" t="s">
        <v>25</v>
      </c>
      <c r="D164" s="81" t="s">
        <v>62</v>
      </c>
      <c r="E164" s="50" t="s">
        <v>72</v>
      </c>
      <c r="F164" s="133" t="s">
        <v>462</v>
      </c>
      <c r="G164" s="13">
        <v>50000</v>
      </c>
      <c r="H164" s="13">
        <v>1675.48</v>
      </c>
      <c r="I164" s="13">
        <v>1435</v>
      </c>
      <c r="J164" s="13">
        <v>3550</v>
      </c>
      <c r="K164" s="13">
        <v>575</v>
      </c>
      <c r="L164" s="13">
        <v>1520</v>
      </c>
      <c r="M164" s="13">
        <v>3545</v>
      </c>
      <c r="N164" s="72">
        <v>1375.12</v>
      </c>
      <c r="O164" s="72">
        <v>5981.6</v>
      </c>
      <c r="P164" s="13">
        <v>5845.6</v>
      </c>
      <c r="Q164" s="13">
        <f t="shared" si="4"/>
        <v>44018.400000000001</v>
      </c>
      <c r="R164"/>
      <c r="S164" s="51"/>
    </row>
    <row r="165" spans="1:19" s="52" customFormat="1" ht="15">
      <c r="A165" s="154">
        <v>149</v>
      </c>
      <c r="B165" s="81" t="s">
        <v>269</v>
      </c>
      <c r="C165" s="19" t="s">
        <v>25</v>
      </c>
      <c r="D165" s="81" t="s">
        <v>75</v>
      </c>
      <c r="E165" s="50" t="s">
        <v>72</v>
      </c>
      <c r="F165" s="133" t="s">
        <v>463</v>
      </c>
      <c r="G165" s="13">
        <v>19800</v>
      </c>
      <c r="H165" s="81">
        <v>0</v>
      </c>
      <c r="I165" s="81">
        <v>568.26</v>
      </c>
      <c r="J165" s="13">
        <v>1405.8</v>
      </c>
      <c r="K165" s="13">
        <v>227.7</v>
      </c>
      <c r="L165" s="142">
        <v>601.91999999999996</v>
      </c>
      <c r="M165" s="13">
        <v>1403.82</v>
      </c>
      <c r="N165" s="72">
        <v>1050</v>
      </c>
      <c r="O165" s="72">
        <v>2220.1799999999998</v>
      </c>
      <c r="P165" s="13">
        <v>1195.18</v>
      </c>
      <c r="Q165" s="13">
        <f t="shared" si="4"/>
        <v>17579.82</v>
      </c>
      <c r="R165"/>
      <c r="S165" s="51"/>
    </row>
    <row r="166" spans="1:19" s="52" customFormat="1" ht="15">
      <c r="A166" s="154">
        <v>150</v>
      </c>
      <c r="B166" s="81" t="s">
        <v>270</v>
      </c>
      <c r="C166" s="19" t="s">
        <v>25</v>
      </c>
      <c r="D166" s="81" t="s">
        <v>75</v>
      </c>
      <c r="E166" s="50" t="s">
        <v>72</v>
      </c>
      <c r="F166" s="133" t="s">
        <v>462</v>
      </c>
      <c r="G166" s="13">
        <v>22050</v>
      </c>
      <c r="H166" s="81">
        <v>0</v>
      </c>
      <c r="I166" s="81">
        <v>632.84</v>
      </c>
      <c r="J166" s="13">
        <v>1565.55</v>
      </c>
      <c r="K166" s="13">
        <v>253.58</v>
      </c>
      <c r="L166" s="81">
        <v>670.32</v>
      </c>
      <c r="M166" s="13">
        <v>1563.35</v>
      </c>
      <c r="N166" s="72">
        <v>9418.92</v>
      </c>
      <c r="O166" s="72">
        <v>10722.08</v>
      </c>
      <c r="P166" s="13">
        <v>10722.08</v>
      </c>
      <c r="Q166" s="13">
        <f t="shared" si="4"/>
        <v>11327.92</v>
      </c>
      <c r="R166"/>
      <c r="S166" s="51"/>
    </row>
    <row r="167" spans="1:19" s="52" customFormat="1" ht="15">
      <c r="A167" s="154">
        <v>151</v>
      </c>
      <c r="B167" s="81" t="s">
        <v>271</v>
      </c>
      <c r="C167" s="53" t="s">
        <v>25</v>
      </c>
      <c r="D167" s="81" t="s">
        <v>100</v>
      </c>
      <c r="E167" s="50" t="s">
        <v>72</v>
      </c>
      <c r="F167" s="133" t="s">
        <v>462</v>
      </c>
      <c r="G167" s="13">
        <v>24150</v>
      </c>
      <c r="H167" s="81">
        <v>0</v>
      </c>
      <c r="I167" s="142">
        <v>693.11</v>
      </c>
      <c r="J167" s="13">
        <v>1714.65</v>
      </c>
      <c r="K167" s="13">
        <v>277.73</v>
      </c>
      <c r="L167" s="142">
        <v>734.16</v>
      </c>
      <c r="M167" s="13">
        <v>1712.24</v>
      </c>
      <c r="N167" s="71">
        <v>25</v>
      </c>
      <c r="O167" s="72">
        <v>1452.27</v>
      </c>
      <c r="P167" s="13">
        <v>1452.27</v>
      </c>
      <c r="Q167" s="13">
        <f t="shared" si="4"/>
        <v>22697.73</v>
      </c>
      <c r="R167"/>
      <c r="S167" s="51"/>
    </row>
    <row r="168" spans="1:19" s="52" customFormat="1" ht="15">
      <c r="A168" s="154">
        <v>152</v>
      </c>
      <c r="B168" s="81" t="s">
        <v>272</v>
      </c>
      <c r="C168" s="19" t="s">
        <v>25</v>
      </c>
      <c r="D168" s="81" t="s">
        <v>75</v>
      </c>
      <c r="E168" s="50" t="s">
        <v>72</v>
      </c>
      <c r="F168" s="133" t="s">
        <v>463</v>
      </c>
      <c r="G168" s="13">
        <v>19800</v>
      </c>
      <c r="H168" s="81">
        <v>0</v>
      </c>
      <c r="I168" s="81">
        <v>568.26</v>
      </c>
      <c r="J168" s="13">
        <v>1405.8</v>
      </c>
      <c r="K168" s="13">
        <v>227.7</v>
      </c>
      <c r="L168" s="81">
        <v>601.91999999999996</v>
      </c>
      <c r="M168" s="13">
        <v>1403.82</v>
      </c>
      <c r="N168" s="71">
        <v>25</v>
      </c>
      <c r="O168" s="72">
        <v>1195.18</v>
      </c>
      <c r="P168" s="13">
        <v>1195.18</v>
      </c>
      <c r="Q168" s="13">
        <f t="shared" si="4"/>
        <v>18604.82</v>
      </c>
      <c r="R168"/>
      <c r="S168" s="51"/>
    </row>
    <row r="169" spans="1:19" s="52" customFormat="1" ht="15">
      <c r="A169" s="154">
        <v>153</v>
      </c>
      <c r="B169" s="81" t="s">
        <v>273</v>
      </c>
      <c r="C169" s="19" t="s">
        <v>25</v>
      </c>
      <c r="D169" s="81" t="s">
        <v>75</v>
      </c>
      <c r="E169" s="50" t="s">
        <v>72</v>
      </c>
      <c r="F169" s="133" t="s">
        <v>463</v>
      </c>
      <c r="G169" s="13">
        <v>19800</v>
      </c>
      <c r="H169" s="81">
        <v>0</v>
      </c>
      <c r="I169" s="81">
        <v>568.26</v>
      </c>
      <c r="J169" s="13">
        <v>1405.8</v>
      </c>
      <c r="K169" s="13">
        <v>227.7</v>
      </c>
      <c r="L169" s="81">
        <v>601.91999999999996</v>
      </c>
      <c r="M169" s="13">
        <v>1403.82</v>
      </c>
      <c r="N169" s="71">
        <v>25</v>
      </c>
      <c r="O169" s="72">
        <v>1195.18</v>
      </c>
      <c r="P169" s="13">
        <v>1195.18</v>
      </c>
      <c r="Q169" s="13">
        <f t="shared" si="4"/>
        <v>18604.82</v>
      </c>
      <c r="R169"/>
      <c r="S169" s="51"/>
    </row>
    <row r="170" spans="1:19" s="52" customFormat="1" ht="15">
      <c r="A170" s="154">
        <v>154</v>
      </c>
      <c r="B170" s="81" t="s">
        <v>274</v>
      </c>
      <c r="C170" s="19" t="s">
        <v>25</v>
      </c>
      <c r="D170" s="81" t="s">
        <v>62</v>
      </c>
      <c r="E170" s="50" t="s">
        <v>72</v>
      </c>
      <c r="F170" s="133" t="s">
        <v>462</v>
      </c>
      <c r="G170" s="13">
        <v>31000</v>
      </c>
      <c r="H170" s="81">
        <v>0</v>
      </c>
      <c r="I170" s="81">
        <v>889.7</v>
      </c>
      <c r="J170" s="13">
        <v>2201</v>
      </c>
      <c r="K170" s="13">
        <v>356.5</v>
      </c>
      <c r="L170" s="81">
        <v>942.4</v>
      </c>
      <c r="M170" s="13">
        <v>2197.9</v>
      </c>
      <c r="N170" s="72">
        <v>7525.13</v>
      </c>
      <c r="O170" s="72">
        <v>9357.23</v>
      </c>
      <c r="P170" s="13">
        <v>6940.43</v>
      </c>
      <c r="Q170" s="13">
        <f t="shared" si="4"/>
        <v>21642.77</v>
      </c>
      <c r="R170"/>
      <c r="S170" s="51"/>
    </row>
    <row r="171" spans="1:19" s="52" customFormat="1" ht="15">
      <c r="A171" s="154">
        <v>155</v>
      </c>
      <c r="B171" s="81" t="s">
        <v>275</v>
      </c>
      <c r="C171" s="19" t="s">
        <v>25</v>
      </c>
      <c r="D171" s="81" t="s">
        <v>75</v>
      </c>
      <c r="E171" s="50" t="s">
        <v>72</v>
      </c>
      <c r="F171" s="133" t="s">
        <v>463</v>
      </c>
      <c r="G171" s="13">
        <v>26250</v>
      </c>
      <c r="H171" s="81">
        <v>0</v>
      </c>
      <c r="I171" s="81">
        <v>753.38</v>
      </c>
      <c r="J171" s="13">
        <v>1863.75</v>
      </c>
      <c r="K171" s="13">
        <v>301.88</v>
      </c>
      <c r="L171" s="81">
        <v>798</v>
      </c>
      <c r="M171" s="13">
        <v>1861.13</v>
      </c>
      <c r="N171" s="71">
        <v>25</v>
      </c>
      <c r="O171" s="72">
        <v>1576.38</v>
      </c>
      <c r="P171" s="13">
        <v>1576.38</v>
      </c>
      <c r="Q171" s="13">
        <f t="shared" si="4"/>
        <v>24673.62</v>
      </c>
      <c r="R171"/>
      <c r="S171" s="51"/>
    </row>
    <row r="172" spans="1:19" s="52" customFormat="1" ht="15">
      <c r="A172" s="154">
        <v>156</v>
      </c>
      <c r="B172" s="81" t="s">
        <v>276</v>
      </c>
      <c r="C172" s="19" t="s">
        <v>25</v>
      </c>
      <c r="D172" s="81" t="s">
        <v>75</v>
      </c>
      <c r="E172" s="50" t="s">
        <v>72</v>
      </c>
      <c r="F172" s="133" t="s">
        <v>463</v>
      </c>
      <c r="G172" s="13">
        <v>22050</v>
      </c>
      <c r="H172" s="81">
        <v>0</v>
      </c>
      <c r="I172" s="81">
        <v>632.84</v>
      </c>
      <c r="J172" s="13">
        <v>1565.55</v>
      </c>
      <c r="K172" s="13">
        <v>253.58</v>
      </c>
      <c r="L172" s="81">
        <v>670.32</v>
      </c>
      <c r="M172" s="13">
        <v>1563.35</v>
      </c>
      <c r="N172" s="72">
        <v>1050</v>
      </c>
      <c r="O172" s="72">
        <v>2353.16</v>
      </c>
      <c r="P172" s="13">
        <v>2353.16</v>
      </c>
      <c r="Q172" s="13">
        <f t="shared" si="4"/>
        <v>19696.84</v>
      </c>
      <c r="R172"/>
      <c r="S172" s="51"/>
    </row>
    <row r="173" spans="1:19" s="52" customFormat="1" ht="15">
      <c r="A173" s="154">
        <v>157</v>
      </c>
      <c r="B173" s="81" t="s">
        <v>277</v>
      </c>
      <c r="C173" s="19" t="s">
        <v>25</v>
      </c>
      <c r="D173" s="81" t="s">
        <v>75</v>
      </c>
      <c r="E173" s="50" t="s">
        <v>72</v>
      </c>
      <c r="F173" s="133" t="s">
        <v>463</v>
      </c>
      <c r="G173" s="13">
        <v>19800</v>
      </c>
      <c r="H173" s="81">
        <v>0</v>
      </c>
      <c r="I173" s="142">
        <v>568.26</v>
      </c>
      <c r="J173" s="13">
        <v>1405.8</v>
      </c>
      <c r="K173" s="13">
        <v>227.7</v>
      </c>
      <c r="L173" s="142">
        <v>601.91999999999996</v>
      </c>
      <c r="M173" s="13">
        <v>1403.82</v>
      </c>
      <c r="N173" s="71">
        <v>25</v>
      </c>
      <c r="O173" s="72">
        <v>1195.18</v>
      </c>
      <c r="P173" s="13">
        <v>1195.18</v>
      </c>
      <c r="Q173" s="13">
        <f t="shared" si="4"/>
        <v>18604.82</v>
      </c>
      <c r="R173"/>
      <c r="S173" s="51"/>
    </row>
    <row r="174" spans="1:19" s="52" customFormat="1" ht="15">
      <c r="A174" s="154">
        <v>158</v>
      </c>
      <c r="B174" s="81" t="s">
        <v>278</v>
      </c>
      <c r="C174" s="19" t="s">
        <v>25</v>
      </c>
      <c r="D174" s="81" t="s">
        <v>75</v>
      </c>
      <c r="E174" s="50" t="s">
        <v>72</v>
      </c>
      <c r="F174" s="133" t="s">
        <v>463</v>
      </c>
      <c r="G174" s="13">
        <v>19800</v>
      </c>
      <c r="H174" s="81">
        <v>0</v>
      </c>
      <c r="I174" s="81">
        <v>568.26</v>
      </c>
      <c r="J174" s="13">
        <v>1405.8</v>
      </c>
      <c r="K174" s="13">
        <v>227.7</v>
      </c>
      <c r="L174" s="81">
        <v>601.91999999999996</v>
      </c>
      <c r="M174" s="13">
        <v>1403.82</v>
      </c>
      <c r="N174" s="72">
        <v>12705.63</v>
      </c>
      <c r="O174" s="72">
        <v>13875.81</v>
      </c>
      <c r="P174" s="13">
        <v>13715.81</v>
      </c>
      <c r="Q174" s="13">
        <f t="shared" si="4"/>
        <v>5924.1900000000005</v>
      </c>
      <c r="R174"/>
      <c r="S174" s="51"/>
    </row>
    <row r="175" spans="1:19" s="52" customFormat="1" ht="15">
      <c r="A175" s="154">
        <v>159</v>
      </c>
      <c r="B175" s="81" t="s">
        <v>279</v>
      </c>
      <c r="C175" s="19" t="s">
        <v>25</v>
      </c>
      <c r="D175" s="81" t="s">
        <v>75</v>
      </c>
      <c r="E175" s="50" t="s">
        <v>72</v>
      </c>
      <c r="F175" s="133" t="s">
        <v>463</v>
      </c>
      <c r="G175" s="13">
        <v>19800</v>
      </c>
      <c r="H175" s="81">
        <v>0</v>
      </c>
      <c r="I175" s="81">
        <v>568.26</v>
      </c>
      <c r="J175" s="13">
        <v>1405.8</v>
      </c>
      <c r="K175" s="13">
        <v>227.7</v>
      </c>
      <c r="L175" s="81">
        <v>601.91999999999996</v>
      </c>
      <c r="M175" s="13">
        <v>1403.82</v>
      </c>
      <c r="N175" s="72">
        <v>6592.45</v>
      </c>
      <c r="O175" s="72">
        <v>7762.63</v>
      </c>
      <c r="P175" s="13">
        <v>7762.63</v>
      </c>
      <c r="Q175" s="13">
        <f t="shared" si="4"/>
        <v>12037.369999999999</v>
      </c>
      <c r="R175"/>
      <c r="S175" s="51"/>
    </row>
    <row r="176" spans="1:19" s="52" customFormat="1" ht="15">
      <c r="A176" s="154">
        <v>160</v>
      </c>
      <c r="B176" s="81" t="s">
        <v>281</v>
      </c>
      <c r="C176" s="19" t="s">
        <v>25</v>
      </c>
      <c r="D176" s="81" t="s">
        <v>75</v>
      </c>
      <c r="E176" s="50" t="s">
        <v>72</v>
      </c>
      <c r="F176" s="133" t="s">
        <v>463</v>
      </c>
      <c r="G176" s="13">
        <v>22050</v>
      </c>
      <c r="H176" s="81">
        <v>0</v>
      </c>
      <c r="I176" s="81">
        <v>632.84</v>
      </c>
      <c r="J176" s="13">
        <v>1565.55</v>
      </c>
      <c r="K176" s="13">
        <v>253.58</v>
      </c>
      <c r="L176" s="81">
        <v>670.32</v>
      </c>
      <c r="M176" s="13">
        <v>1563.35</v>
      </c>
      <c r="N176" s="72">
        <v>14199.7</v>
      </c>
      <c r="O176" s="72">
        <v>15502.86</v>
      </c>
      <c r="P176" s="13">
        <v>15572.48</v>
      </c>
      <c r="Q176" s="13">
        <f t="shared" si="4"/>
        <v>6547.1399999999994</v>
      </c>
      <c r="R176"/>
      <c r="S176" s="51"/>
    </row>
    <row r="177" spans="1:19" s="52" customFormat="1" ht="15">
      <c r="A177" s="154">
        <v>161</v>
      </c>
      <c r="B177" s="81" t="s">
        <v>282</v>
      </c>
      <c r="C177" s="53" t="s">
        <v>25</v>
      </c>
      <c r="D177" s="81" t="s">
        <v>75</v>
      </c>
      <c r="E177" s="50" t="s">
        <v>72</v>
      </c>
      <c r="F177" s="133" t="s">
        <v>463</v>
      </c>
      <c r="G177" s="13">
        <v>17050</v>
      </c>
      <c r="H177" s="81">
        <v>0</v>
      </c>
      <c r="I177" s="81">
        <v>489.34</v>
      </c>
      <c r="J177" s="13">
        <v>1210.55</v>
      </c>
      <c r="K177" s="13">
        <v>196.08</v>
      </c>
      <c r="L177" s="81">
        <v>518.32000000000005</v>
      </c>
      <c r="M177" s="13">
        <v>1208.8499999999999</v>
      </c>
      <c r="N177" s="71">
        <v>550</v>
      </c>
      <c r="O177" s="72">
        <v>1557.66</v>
      </c>
      <c r="P177" s="13">
        <v>1557.66</v>
      </c>
      <c r="Q177" s="13">
        <f t="shared" si="4"/>
        <v>15492.34</v>
      </c>
      <c r="R177"/>
      <c r="S177" s="51"/>
    </row>
    <row r="178" spans="1:19" s="52" customFormat="1" ht="15">
      <c r="A178" s="154">
        <v>162</v>
      </c>
      <c r="B178" s="81" t="s">
        <v>283</v>
      </c>
      <c r="C178" s="19" t="s">
        <v>25</v>
      </c>
      <c r="D178" s="81" t="s">
        <v>75</v>
      </c>
      <c r="E178" s="50" t="s">
        <v>72</v>
      </c>
      <c r="F178" s="133" t="s">
        <v>462</v>
      </c>
      <c r="G178" s="13">
        <v>26250</v>
      </c>
      <c r="H178" s="81">
        <v>0</v>
      </c>
      <c r="I178" s="81">
        <v>753.38</v>
      </c>
      <c r="J178" s="13">
        <v>1863.75</v>
      </c>
      <c r="K178" s="13">
        <v>301.88</v>
      </c>
      <c r="L178" s="81">
        <v>798</v>
      </c>
      <c r="M178" s="13">
        <v>1861.13</v>
      </c>
      <c r="N178" s="72">
        <v>6345.19</v>
      </c>
      <c r="O178" s="72">
        <v>7896.57</v>
      </c>
      <c r="P178" s="13">
        <v>7896.57</v>
      </c>
      <c r="Q178" s="13">
        <f t="shared" si="4"/>
        <v>18353.43</v>
      </c>
      <c r="R178"/>
      <c r="S178" s="51"/>
    </row>
    <row r="179" spans="1:19" s="52" customFormat="1" ht="13.5" customHeight="1">
      <c r="A179" s="154">
        <v>163</v>
      </c>
      <c r="B179" s="81" t="s">
        <v>284</v>
      </c>
      <c r="C179" s="53" t="s">
        <v>25</v>
      </c>
      <c r="D179" s="81" t="s">
        <v>75</v>
      </c>
      <c r="E179" s="50" t="s">
        <v>72</v>
      </c>
      <c r="F179" s="133" t="s">
        <v>463</v>
      </c>
      <c r="G179" s="13">
        <v>17050</v>
      </c>
      <c r="H179" s="142">
        <v>0</v>
      </c>
      <c r="I179" s="142">
        <v>489.34</v>
      </c>
      <c r="J179" s="13">
        <v>1210.55</v>
      </c>
      <c r="K179" s="13">
        <v>196.08</v>
      </c>
      <c r="L179" s="142">
        <v>518.32000000000005</v>
      </c>
      <c r="M179" s="13">
        <v>1208.8499999999999</v>
      </c>
      <c r="N179" s="72">
        <v>1550</v>
      </c>
      <c r="O179" s="72">
        <v>2557.66</v>
      </c>
      <c r="P179" s="13">
        <v>2557.66</v>
      </c>
      <c r="Q179" s="13">
        <f t="shared" si="4"/>
        <v>14492.34</v>
      </c>
      <c r="R179"/>
      <c r="S179" s="51"/>
    </row>
    <row r="180" spans="1:19" s="52" customFormat="1" ht="15">
      <c r="A180" s="154">
        <v>164</v>
      </c>
      <c r="B180" s="81" t="s">
        <v>285</v>
      </c>
      <c r="C180" s="19" t="s">
        <v>25</v>
      </c>
      <c r="D180" s="142" t="s">
        <v>450</v>
      </c>
      <c r="E180" s="50" t="s">
        <v>72</v>
      </c>
      <c r="F180" s="133" t="s">
        <v>462</v>
      </c>
      <c r="G180" s="13">
        <v>55000</v>
      </c>
      <c r="H180" s="13">
        <v>2381.16</v>
      </c>
      <c r="I180" s="13">
        <v>1578.5</v>
      </c>
      <c r="J180" s="13">
        <v>3905</v>
      </c>
      <c r="K180" s="13">
        <v>620.16999999999996</v>
      </c>
      <c r="L180" s="13">
        <v>1672</v>
      </c>
      <c r="M180" s="13">
        <v>3899.5</v>
      </c>
      <c r="N180" s="72">
        <v>3762.12</v>
      </c>
      <c r="O180" s="72">
        <v>9369.7800000000007</v>
      </c>
      <c r="P180" s="13">
        <v>9233.7800000000007</v>
      </c>
      <c r="Q180" s="13">
        <f t="shared" si="4"/>
        <v>45630.22</v>
      </c>
      <c r="R180"/>
      <c r="S180" s="51"/>
    </row>
    <row r="181" spans="1:19" s="52" customFormat="1" ht="15">
      <c r="A181" s="154">
        <v>165</v>
      </c>
      <c r="B181" s="81" t="s">
        <v>287</v>
      </c>
      <c r="C181" s="19" t="s">
        <v>25</v>
      </c>
      <c r="D181" s="81" t="s">
        <v>75</v>
      </c>
      <c r="E181" s="50" t="s">
        <v>72</v>
      </c>
      <c r="F181" s="133" t="s">
        <v>462</v>
      </c>
      <c r="G181" s="13">
        <v>19800</v>
      </c>
      <c r="H181" s="81">
        <v>0</v>
      </c>
      <c r="I181" s="142">
        <v>568.26</v>
      </c>
      <c r="J181" s="13">
        <v>1405.8</v>
      </c>
      <c r="K181" s="13">
        <v>227.7</v>
      </c>
      <c r="L181" s="142">
        <v>601.91999999999996</v>
      </c>
      <c r="M181" s="13">
        <v>1403.82</v>
      </c>
      <c r="N181" s="72">
        <v>3586.11</v>
      </c>
      <c r="O181" s="72">
        <v>4756.29</v>
      </c>
      <c r="P181" s="13">
        <v>4114.62</v>
      </c>
      <c r="Q181" s="13">
        <f t="shared" si="4"/>
        <v>15043.71</v>
      </c>
      <c r="R181"/>
      <c r="S181" s="51"/>
    </row>
    <row r="182" spans="1:19" s="52" customFormat="1" ht="15">
      <c r="A182" s="154">
        <v>166</v>
      </c>
      <c r="B182" s="81" t="s">
        <v>490</v>
      </c>
      <c r="C182" s="19" t="s">
        <v>25</v>
      </c>
      <c r="D182" s="81" t="s">
        <v>75</v>
      </c>
      <c r="E182" s="50" t="s">
        <v>72</v>
      </c>
      <c r="F182" s="133" t="s">
        <v>462</v>
      </c>
      <c r="G182" s="13">
        <v>17050</v>
      </c>
      <c r="H182" s="81">
        <v>0</v>
      </c>
      <c r="I182" s="81">
        <v>489.34</v>
      </c>
      <c r="J182" s="13">
        <v>1210.55</v>
      </c>
      <c r="K182" s="13">
        <v>196.08</v>
      </c>
      <c r="L182" s="142">
        <v>518.32000000000005</v>
      </c>
      <c r="M182" s="13">
        <v>1208.8499999999999</v>
      </c>
      <c r="N182" s="71">
        <v>25</v>
      </c>
      <c r="O182" s="72">
        <v>1032.6600000000001</v>
      </c>
      <c r="P182" s="13">
        <f>SUM(J182+K182+M182)</f>
        <v>2615.4799999999996</v>
      </c>
      <c r="Q182" s="13">
        <f t="shared" si="4"/>
        <v>16017.34</v>
      </c>
      <c r="R182"/>
      <c r="S182" s="51"/>
    </row>
    <row r="183" spans="1:19" s="52" customFormat="1" ht="15">
      <c r="A183" s="154">
        <v>167</v>
      </c>
      <c r="B183" s="81" t="s">
        <v>288</v>
      </c>
      <c r="C183" s="19" t="s">
        <v>25</v>
      </c>
      <c r="D183" s="81" t="s">
        <v>75</v>
      </c>
      <c r="E183" s="50" t="s">
        <v>72</v>
      </c>
      <c r="F183" s="133" t="s">
        <v>462</v>
      </c>
      <c r="G183" s="13">
        <v>17050</v>
      </c>
      <c r="H183" s="81">
        <v>0</v>
      </c>
      <c r="I183" s="81">
        <v>489.34</v>
      </c>
      <c r="J183" s="13">
        <v>1210.55</v>
      </c>
      <c r="K183" s="13">
        <v>196.08</v>
      </c>
      <c r="L183" s="142">
        <v>518.32000000000005</v>
      </c>
      <c r="M183" s="13">
        <v>1208.8499999999999</v>
      </c>
      <c r="N183" s="71">
        <v>25</v>
      </c>
      <c r="O183" s="72">
        <v>1032.6600000000001</v>
      </c>
      <c r="P183" s="13">
        <v>1032.6600000000001</v>
      </c>
      <c r="Q183" s="13">
        <f t="shared" si="4"/>
        <v>16017.34</v>
      </c>
      <c r="R183"/>
      <c r="S183" s="51"/>
    </row>
    <row r="184" spans="1:19" s="52" customFormat="1" ht="15">
      <c r="A184" s="154">
        <v>168</v>
      </c>
      <c r="B184" s="81" t="s">
        <v>289</v>
      </c>
      <c r="C184" s="19" t="s">
        <v>25</v>
      </c>
      <c r="D184" s="81" t="s">
        <v>75</v>
      </c>
      <c r="E184" s="50" t="s">
        <v>72</v>
      </c>
      <c r="F184" s="133" t="s">
        <v>463</v>
      </c>
      <c r="G184" s="13">
        <v>22050</v>
      </c>
      <c r="H184" s="81">
        <v>0</v>
      </c>
      <c r="I184" s="81">
        <v>632.84</v>
      </c>
      <c r="J184" s="13">
        <v>1565.55</v>
      </c>
      <c r="K184" s="13">
        <v>253.58</v>
      </c>
      <c r="L184" s="81">
        <v>670.32</v>
      </c>
      <c r="M184" s="13">
        <v>1563.35</v>
      </c>
      <c r="N184" s="71">
        <v>25</v>
      </c>
      <c r="O184" s="72">
        <v>1328.16</v>
      </c>
      <c r="P184" s="13">
        <v>1328.16</v>
      </c>
      <c r="Q184" s="13">
        <f t="shared" si="4"/>
        <v>20721.84</v>
      </c>
      <c r="R184"/>
      <c r="S184" s="51"/>
    </row>
    <row r="185" spans="1:19" s="52" customFormat="1" ht="15">
      <c r="A185" s="154">
        <v>169</v>
      </c>
      <c r="B185" s="81" t="s">
        <v>290</v>
      </c>
      <c r="C185" s="19" t="s">
        <v>25</v>
      </c>
      <c r="D185" s="81" t="s">
        <v>143</v>
      </c>
      <c r="E185" s="50" t="s">
        <v>72</v>
      </c>
      <c r="F185" s="133" t="s">
        <v>463</v>
      </c>
      <c r="G185" s="13">
        <v>83000</v>
      </c>
      <c r="H185" s="13">
        <v>8106.54</v>
      </c>
      <c r="I185" s="13">
        <v>2382.1</v>
      </c>
      <c r="J185" s="13">
        <v>5893</v>
      </c>
      <c r="K185" s="13">
        <v>620.16999999999996</v>
      </c>
      <c r="L185" s="13">
        <v>2523.1999999999998</v>
      </c>
      <c r="M185" s="13">
        <v>5884.7</v>
      </c>
      <c r="N185" s="71">
        <v>650</v>
      </c>
      <c r="O185" s="72">
        <v>13661.84</v>
      </c>
      <c r="P185" s="13">
        <v>13661.84</v>
      </c>
      <c r="Q185" s="13">
        <f t="shared" si="4"/>
        <v>69338.16</v>
      </c>
      <c r="R185"/>
      <c r="S185" s="51"/>
    </row>
    <row r="186" spans="1:19" s="52" customFormat="1" ht="15">
      <c r="A186" s="154">
        <v>170</v>
      </c>
      <c r="B186" s="81" t="s">
        <v>291</v>
      </c>
      <c r="C186" s="19" t="s">
        <v>25</v>
      </c>
      <c r="D186" s="81" t="s">
        <v>454</v>
      </c>
      <c r="E186" s="50" t="s">
        <v>72</v>
      </c>
      <c r="F186" s="133" t="s">
        <v>463</v>
      </c>
      <c r="G186" s="13">
        <v>45000</v>
      </c>
      <c r="H186" s="13">
        <v>1148.33</v>
      </c>
      <c r="I186" s="13">
        <v>1291.5</v>
      </c>
      <c r="J186" s="13">
        <v>3195</v>
      </c>
      <c r="K186" s="13">
        <v>517.5</v>
      </c>
      <c r="L186" s="13">
        <v>1368</v>
      </c>
      <c r="M186" s="13">
        <v>3190.5</v>
      </c>
      <c r="N186" s="72">
        <v>1650</v>
      </c>
      <c r="O186" s="72">
        <v>5457.83</v>
      </c>
      <c r="P186" s="13">
        <v>5457.83</v>
      </c>
      <c r="Q186" s="13">
        <f t="shared" si="4"/>
        <v>39542.17</v>
      </c>
      <c r="R186"/>
      <c r="S186" s="51"/>
    </row>
    <row r="187" spans="1:19" s="52" customFormat="1" ht="15">
      <c r="A187" s="154">
        <v>171</v>
      </c>
      <c r="B187" s="81" t="s">
        <v>292</v>
      </c>
      <c r="C187" s="19" t="s">
        <v>25</v>
      </c>
      <c r="D187" s="81" t="s">
        <v>75</v>
      </c>
      <c r="E187" s="50" t="s">
        <v>72</v>
      </c>
      <c r="F187" s="133" t="s">
        <v>463</v>
      </c>
      <c r="G187" s="13">
        <v>17050</v>
      </c>
      <c r="H187" s="81">
        <v>0</v>
      </c>
      <c r="I187" s="81">
        <v>489.34</v>
      </c>
      <c r="J187" s="13">
        <v>1210.55</v>
      </c>
      <c r="K187" s="13">
        <v>196.08</v>
      </c>
      <c r="L187" s="81">
        <v>518.32000000000005</v>
      </c>
      <c r="M187" s="13">
        <v>1208.8499999999999</v>
      </c>
      <c r="N187" s="71">
        <v>25</v>
      </c>
      <c r="O187" s="72">
        <v>1032.6600000000001</v>
      </c>
      <c r="P187" s="13">
        <v>1032.6600000000001</v>
      </c>
      <c r="Q187" s="13">
        <f t="shared" si="4"/>
        <v>16017.34</v>
      </c>
      <c r="R187"/>
      <c r="S187" s="51"/>
    </row>
    <row r="188" spans="1:19" s="52" customFormat="1" ht="15">
      <c r="A188" s="154">
        <v>172</v>
      </c>
      <c r="B188" s="81" t="s">
        <v>280</v>
      </c>
      <c r="C188" s="19" t="s">
        <v>25</v>
      </c>
      <c r="D188" s="81" t="s">
        <v>55</v>
      </c>
      <c r="E188" s="50" t="s">
        <v>96</v>
      </c>
      <c r="F188" s="133" t="s">
        <v>462</v>
      </c>
      <c r="G188" s="13">
        <v>31000</v>
      </c>
      <c r="H188" s="142">
        <v>0</v>
      </c>
      <c r="I188" s="142">
        <v>889.7</v>
      </c>
      <c r="J188" s="13">
        <v>2201</v>
      </c>
      <c r="K188" s="13">
        <v>356.5</v>
      </c>
      <c r="L188" s="142">
        <v>942.4</v>
      </c>
      <c r="M188" s="13">
        <v>2197.9</v>
      </c>
      <c r="N188" s="72">
        <v>15681.42</v>
      </c>
      <c r="O188" s="72">
        <v>17513.52</v>
      </c>
      <c r="P188" s="13">
        <v>15696.85</v>
      </c>
      <c r="Q188" s="13">
        <f>SUM(G188-O188)</f>
        <v>13486.48</v>
      </c>
      <c r="R188"/>
      <c r="S188" s="51"/>
    </row>
    <row r="189" spans="1:19" s="52" customFormat="1" ht="15">
      <c r="A189" s="154">
        <v>173</v>
      </c>
      <c r="B189" s="81" t="s">
        <v>286</v>
      </c>
      <c r="C189" s="19" t="s">
        <v>25</v>
      </c>
      <c r="D189" s="81" t="s">
        <v>75</v>
      </c>
      <c r="E189" s="50" t="s">
        <v>96</v>
      </c>
      <c r="F189" s="133" t="s">
        <v>462</v>
      </c>
      <c r="G189" s="13">
        <v>22050</v>
      </c>
      <c r="H189" s="81">
        <v>0</v>
      </c>
      <c r="I189" s="81">
        <v>632.84</v>
      </c>
      <c r="J189" s="13">
        <v>1565.55</v>
      </c>
      <c r="K189" s="13">
        <v>253.58</v>
      </c>
      <c r="L189" s="81">
        <v>670.32</v>
      </c>
      <c r="M189" s="13">
        <v>1563.35</v>
      </c>
      <c r="N189" s="72">
        <v>15911.49</v>
      </c>
      <c r="O189" s="72">
        <v>17214.650000000001</v>
      </c>
      <c r="P189" s="13">
        <v>17214.650000000001</v>
      </c>
      <c r="Q189" s="13">
        <f>SUM(G189-O189)</f>
        <v>4835.3499999999985</v>
      </c>
      <c r="R189"/>
      <c r="S189" s="51"/>
    </row>
    <row r="190" spans="1:19" s="52" customFormat="1" ht="15">
      <c r="A190" s="154">
        <v>174</v>
      </c>
      <c r="B190" s="81" t="s">
        <v>293</v>
      </c>
      <c r="C190" s="53" t="s">
        <v>47</v>
      </c>
      <c r="D190" s="81" t="s">
        <v>100</v>
      </c>
      <c r="E190" s="50" t="s">
        <v>72</v>
      </c>
      <c r="F190" s="133" t="s">
        <v>462</v>
      </c>
      <c r="G190" s="13">
        <v>24150</v>
      </c>
      <c r="H190" s="81">
        <v>0</v>
      </c>
      <c r="I190" s="81">
        <v>693.11</v>
      </c>
      <c r="J190" s="13">
        <v>1714.65</v>
      </c>
      <c r="K190" s="13">
        <v>277.73</v>
      </c>
      <c r="L190" s="142">
        <v>734.16</v>
      </c>
      <c r="M190" s="13">
        <v>1712.24</v>
      </c>
      <c r="N190" s="71">
        <v>25</v>
      </c>
      <c r="O190" s="72">
        <v>1452.27</v>
      </c>
      <c r="P190" s="13">
        <v>1452.27</v>
      </c>
      <c r="Q190" s="13">
        <f t="shared" si="4"/>
        <v>22697.73</v>
      </c>
      <c r="R190"/>
      <c r="S190" s="51"/>
    </row>
    <row r="191" spans="1:19" s="52" customFormat="1" ht="15">
      <c r="A191" s="154">
        <v>175</v>
      </c>
      <c r="B191" s="81" t="s">
        <v>294</v>
      </c>
      <c r="C191" s="19" t="s">
        <v>47</v>
      </c>
      <c r="D191" s="81" t="s">
        <v>75</v>
      </c>
      <c r="E191" s="50" t="s">
        <v>72</v>
      </c>
      <c r="F191" s="133" t="s">
        <v>462</v>
      </c>
      <c r="G191" s="13">
        <v>22050</v>
      </c>
      <c r="H191" s="142">
        <v>0</v>
      </c>
      <c r="I191" s="142">
        <v>632.84</v>
      </c>
      <c r="J191" s="13">
        <v>1565.55</v>
      </c>
      <c r="K191" s="13">
        <v>253.58</v>
      </c>
      <c r="L191" s="142">
        <v>670.32</v>
      </c>
      <c r="M191" s="13">
        <v>1563.35</v>
      </c>
      <c r="N191" s="72">
        <v>5811.11</v>
      </c>
      <c r="O191" s="72">
        <v>7114.27</v>
      </c>
      <c r="P191" s="13">
        <v>7114.27</v>
      </c>
      <c r="Q191" s="13">
        <f t="shared" si="4"/>
        <v>14935.73</v>
      </c>
      <c r="R191"/>
      <c r="S191" s="51"/>
    </row>
    <row r="192" spans="1:19" s="52" customFormat="1" ht="15">
      <c r="A192" s="154">
        <v>176</v>
      </c>
      <c r="B192" s="81" t="s">
        <v>295</v>
      </c>
      <c r="C192" s="19" t="s">
        <v>296</v>
      </c>
      <c r="D192" s="81" t="s">
        <v>71</v>
      </c>
      <c r="E192" s="50" t="s">
        <v>72</v>
      </c>
      <c r="F192" s="133" t="s">
        <v>462</v>
      </c>
      <c r="G192" s="13">
        <v>17600</v>
      </c>
      <c r="H192" s="81">
        <v>0</v>
      </c>
      <c r="I192" s="81">
        <v>505.12</v>
      </c>
      <c r="J192" s="13">
        <v>1249.5999999999999</v>
      </c>
      <c r="K192" s="13">
        <v>202.4</v>
      </c>
      <c r="L192" s="81">
        <v>535.04</v>
      </c>
      <c r="M192" s="13">
        <v>1247.8399999999999</v>
      </c>
      <c r="N192" s="71">
        <v>25</v>
      </c>
      <c r="O192" s="72">
        <v>1065.1600000000001</v>
      </c>
      <c r="P192" s="13">
        <v>1065.1600000000001</v>
      </c>
      <c r="Q192" s="13">
        <f t="shared" si="4"/>
        <v>16534.84</v>
      </c>
      <c r="R192"/>
      <c r="S192" s="51"/>
    </row>
    <row r="193" spans="1:22" s="52" customFormat="1" ht="15">
      <c r="A193" s="154">
        <v>177</v>
      </c>
      <c r="B193" s="81" t="s">
        <v>297</v>
      </c>
      <c r="C193" s="19" t="s">
        <v>296</v>
      </c>
      <c r="D193" s="81" t="s">
        <v>298</v>
      </c>
      <c r="E193" s="50" t="s">
        <v>72</v>
      </c>
      <c r="F193" s="133" t="s">
        <v>463</v>
      </c>
      <c r="G193" s="13">
        <v>19250</v>
      </c>
      <c r="H193" s="142">
        <v>0</v>
      </c>
      <c r="I193" s="142">
        <v>552.48</v>
      </c>
      <c r="J193" s="13">
        <v>1366.75</v>
      </c>
      <c r="K193" s="13">
        <v>221.38</v>
      </c>
      <c r="L193" s="142">
        <v>585.20000000000005</v>
      </c>
      <c r="M193" s="13">
        <v>1364.83</v>
      </c>
      <c r="N193" s="71">
        <v>25</v>
      </c>
      <c r="O193" s="72">
        <v>1162.68</v>
      </c>
      <c r="P193" s="13">
        <v>1162.68</v>
      </c>
      <c r="Q193" s="13">
        <f t="shared" si="4"/>
        <v>18087.32</v>
      </c>
      <c r="R193"/>
      <c r="S193" s="51"/>
    </row>
    <row r="194" spans="1:22" s="52" customFormat="1" ht="15">
      <c r="A194" s="154">
        <v>178</v>
      </c>
      <c r="B194" s="81" t="s">
        <v>299</v>
      </c>
      <c r="C194" s="19" t="s">
        <v>296</v>
      </c>
      <c r="D194" s="81" t="s">
        <v>75</v>
      </c>
      <c r="E194" s="50" t="s">
        <v>72</v>
      </c>
      <c r="F194" s="133" t="s">
        <v>463</v>
      </c>
      <c r="G194" s="13">
        <v>19800</v>
      </c>
      <c r="H194" s="142">
        <v>0</v>
      </c>
      <c r="I194" s="142">
        <v>568.26</v>
      </c>
      <c r="J194" s="13">
        <v>1405.8</v>
      </c>
      <c r="K194" s="13">
        <v>227.7</v>
      </c>
      <c r="L194" s="142">
        <v>601.91999999999996</v>
      </c>
      <c r="M194" s="13">
        <v>1403.82</v>
      </c>
      <c r="N194" s="71">
        <v>25</v>
      </c>
      <c r="O194" s="72">
        <v>1195.18</v>
      </c>
      <c r="P194" s="13">
        <v>1195.18</v>
      </c>
      <c r="Q194" s="13">
        <f t="shared" si="4"/>
        <v>18604.82</v>
      </c>
      <c r="R194"/>
      <c r="S194" s="51"/>
    </row>
    <row r="195" spans="1:22" s="52" customFormat="1" ht="15">
      <c r="A195" s="154">
        <v>179</v>
      </c>
      <c r="B195" s="81" t="s">
        <v>300</v>
      </c>
      <c r="C195" s="19" t="s">
        <v>296</v>
      </c>
      <c r="D195" s="81" t="s">
        <v>301</v>
      </c>
      <c r="E195" s="50" t="s">
        <v>72</v>
      </c>
      <c r="F195" s="133" t="s">
        <v>463</v>
      </c>
      <c r="G195" s="13">
        <v>24150</v>
      </c>
      <c r="H195" s="142">
        <v>0</v>
      </c>
      <c r="I195" s="142">
        <v>693.11</v>
      </c>
      <c r="J195" s="13">
        <v>1714.65</v>
      </c>
      <c r="K195" s="13">
        <v>277.73</v>
      </c>
      <c r="L195" s="142">
        <v>734.16</v>
      </c>
      <c r="M195" s="13">
        <v>1712.24</v>
      </c>
      <c r="N195" s="71">
        <v>125</v>
      </c>
      <c r="O195" s="72">
        <v>1552.27</v>
      </c>
      <c r="P195" s="13">
        <v>1552.27</v>
      </c>
      <c r="Q195" s="13">
        <f t="shared" si="4"/>
        <v>22597.73</v>
      </c>
      <c r="R195"/>
      <c r="S195" s="51"/>
    </row>
    <row r="196" spans="1:22" s="52" customFormat="1" ht="15">
      <c r="A196" s="154">
        <v>180</v>
      </c>
      <c r="B196" s="81" t="s">
        <v>302</v>
      </c>
      <c r="C196" s="19" t="s">
        <v>296</v>
      </c>
      <c r="D196" s="81" t="s">
        <v>100</v>
      </c>
      <c r="E196" s="50" t="s">
        <v>72</v>
      </c>
      <c r="F196" s="133" t="s">
        <v>462</v>
      </c>
      <c r="G196" s="13">
        <v>19800</v>
      </c>
      <c r="H196" s="81">
        <v>0</v>
      </c>
      <c r="I196" s="81">
        <v>568.26</v>
      </c>
      <c r="J196" s="13">
        <v>1405.8</v>
      </c>
      <c r="K196" s="13">
        <v>227.7</v>
      </c>
      <c r="L196" s="81">
        <v>601.91999999999996</v>
      </c>
      <c r="M196" s="13">
        <v>1403.82</v>
      </c>
      <c r="N196" s="71">
        <v>25</v>
      </c>
      <c r="O196" s="72">
        <v>1195.18</v>
      </c>
      <c r="P196" s="13">
        <v>1195.18</v>
      </c>
      <c r="Q196" s="13">
        <f t="shared" si="4"/>
        <v>18604.82</v>
      </c>
      <c r="R196"/>
      <c r="S196" s="51"/>
    </row>
    <row r="197" spans="1:22" s="52" customFormat="1" ht="15">
      <c r="A197" s="154">
        <v>181</v>
      </c>
      <c r="B197" s="81" t="s">
        <v>303</v>
      </c>
      <c r="C197" s="19" t="s">
        <v>304</v>
      </c>
      <c r="D197" s="81" t="s">
        <v>75</v>
      </c>
      <c r="E197" s="50" t="s">
        <v>96</v>
      </c>
      <c r="F197" s="133" t="s">
        <v>463</v>
      </c>
      <c r="G197" s="13">
        <v>33000</v>
      </c>
      <c r="H197" s="81">
        <v>0</v>
      </c>
      <c r="I197" s="81">
        <v>947.1</v>
      </c>
      <c r="J197" s="13">
        <v>2343</v>
      </c>
      <c r="K197" s="13">
        <v>379.5</v>
      </c>
      <c r="L197" s="13">
        <v>1003.2</v>
      </c>
      <c r="M197" s="13">
        <v>2339.6999999999998</v>
      </c>
      <c r="N197" s="72">
        <v>7029.55</v>
      </c>
      <c r="O197" s="72">
        <v>8979.85</v>
      </c>
      <c r="P197" s="13">
        <v>8979.85</v>
      </c>
      <c r="Q197" s="13">
        <f t="shared" si="4"/>
        <v>24020.15</v>
      </c>
      <c r="R197"/>
      <c r="S197" s="51"/>
    </row>
    <row r="198" spans="1:22" s="52" customFormat="1" ht="15">
      <c r="A198" s="154">
        <v>182</v>
      </c>
      <c r="B198" s="81" t="s">
        <v>309</v>
      </c>
      <c r="C198" s="19" t="s">
        <v>304</v>
      </c>
      <c r="D198" s="81" t="s">
        <v>455</v>
      </c>
      <c r="E198" s="50" t="s">
        <v>96</v>
      </c>
      <c r="F198" s="133" t="s">
        <v>462</v>
      </c>
      <c r="G198" s="13">
        <v>45000</v>
      </c>
      <c r="H198" s="13">
        <v>1148.33</v>
      </c>
      <c r="I198" s="13">
        <v>1291.5</v>
      </c>
      <c r="J198" s="13">
        <v>3195</v>
      </c>
      <c r="K198" s="13">
        <v>517.5</v>
      </c>
      <c r="L198" s="13">
        <v>1368</v>
      </c>
      <c r="M198" s="13">
        <v>3190.5</v>
      </c>
      <c r="N198" s="72">
        <v>11062.5</v>
      </c>
      <c r="O198" s="72">
        <v>14870.33</v>
      </c>
      <c r="P198" s="13">
        <v>14870.33</v>
      </c>
      <c r="Q198" s="13">
        <f>SUM(G198-O198)</f>
        <v>30129.67</v>
      </c>
      <c r="R198"/>
      <c r="S198" s="51"/>
    </row>
    <row r="199" spans="1:22" s="52" customFormat="1" ht="15">
      <c r="A199" s="154">
        <v>183</v>
      </c>
      <c r="B199" s="81" t="s">
        <v>305</v>
      </c>
      <c r="C199" s="19" t="s">
        <v>304</v>
      </c>
      <c r="D199" s="81" t="s">
        <v>306</v>
      </c>
      <c r="E199" s="50" t="s">
        <v>72</v>
      </c>
      <c r="F199" s="133" t="s">
        <v>463</v>
      </c>
      <c r="G199" s="13">
        <v>22050</v>
      </c>
      <c r="H199" s="81">
        <v>0</v>
      </c>
      <c r="I199" s="81">
        <v>632.84</v>
      </c>
      <c r="J199" s="13">
        <v>1565.55</v>
      </c>
      <c r="K199" s="13">
        <v>253.58</v>
      </c>
      <c r="L199" s="81">
        <v>670.32</v>
      </c>
      <c r="M199" s="13">
        <v>1563.35</v>
      </c>
      <c r="N199" s="72">
        <v>7460.38</v>
      </c>
      <c r="O199" s="72">
        <v>8763.5400000000009</v>
      </c>
      <c r="P199" s="13">
        <v>8763.5400000000009</v>
      </c>
      <c r="Q199" s="13">
        <f t="shared" si="4"/>
        <v>13286.46</v>
      </c>
      <c r="R199"/>
      <c r="S199" s="51"/>
    </row>
    <row r="200" spans="1:22" ht="15">
      <c r="A200" s="154">
        <v>184</v>
      </c>
      <c r="B200" s="81" t="s">
        <v>307</v>
      </c>
      <c r="C200" s="19" t="s">
        <v>304</v>
      </c>
      <c r="D200" s="81" t="s">
        <v>308</v>
      </c>
      <c r="E200" s="50" t="s">
        <v>72</v>
      </c>
      <c r="F200" s="133" t="s">
        <v>462</v>
      </c>
      <c r="G200" s="13">
        <v>24150</v>
      </c>
      <c r="H200" s="81">
        <v>0</v>
      </c>
      <c r="I200" s="81">
        <v>693.11</v>
      </c>
      <c r="J200" s="13">
        <v>1714.65</v>
      </c>
      <c r="K200" s="13">
        <v>277.73</v>
      </c>
      <c r="L200" s="81">
        <v>734.16</v>
      </c>
      <c r="M200" s="13">
        <v>1712.24</v>
      </c>
      <c r="N200" s="72">
        <v>5732.12</v>
      </c>
      <c r="O200" s="72">
        <v>7159.39</v>
      </c>
      <c r="P200" s="13">
        <v>6999.39</v>
      </c>
      <c r="Q200" s="13">
        <f t="shared" si="4"/>
        <v>16990.61</v>
      </c>
      <c r="R200"/>
    </row>
    <row r="201" spans="1:22" s="52" customFormat="1" ht="15">
      <c r="A201" s="154">
        <v>185</v>
      </c>
      <c r="B201" s="81" t="s">
        <v>310</v>
      </c>
      <c r="C201" s="19" t="s">
        <v>304</v>
      </c>
      <c r="D201" s="81" t="s">
        <v>75</v>
      </c>
      <c r="E201" s="50" t="s">
        <v>72</v>
      </c>
      <c r="F201" s="133" t="s">
        <v>463</v>
      </c>
      <c r="G201" s="13">
        <v>27825</v>
      </c>
      <c r="H201" s="81">
        <v>0</v>
      </c>
      <c r="I201" s="81">
        <v>798.58</v>
      </c>
      <c r="J201" s="13">
        <v>1975.58</v>
      </c>
      <c r="K201" s="13">
        <v>319.99</v>
      </c>
      <c r="L201" s="81">
        <v>845.88</v>
      </c>
      <c r="M201" s="13">
        <v>1972.79</v>
      </c>
      <c r="N201" s="72">
        <v>15626.11</v>
      </c>
      <c r="O201" s="72">
        <v>17270.57</v>
      </c>
      <c r="P201" s="13">
        <v>19609.310000000001</v>
      </c>
      <c r="Q201" s="13">
        <f t="shared" si="4"/>
        <v>10554.43</v>
      </c>
      <c r="R201"/>
      <c r="S201" s="51"/>
    </row>
    <row r="202" spans="1:22" s="52" customFormat="1" ht="15">
      <c r="A202" s="154">
        <v>186</v>
      </c>
      <c r="B202" s="81" t="s">
        <v>311</v>
      </c>
      <c r="C202" s="19" t="s">
        <v>304</v>
      </c>
      <c r="D202" s="81" t="s">
        <v>143</v>
      </c>
      <c r="E202" s="50" t="s">
        <v>72</v>
      </c>
      <c r="F202" s="133" t="s">
        <v>462</v>
      </c>
      <c r="G202" s="13">
        <v>83000</v>
      </c>
      <c r="H202" s="13">
        <v>8106.54</v>
      </c>
      <c r="I202" s="13">
        <v>2382.1</v>
      </c>
      <c r="J202" s="13">
        <v>5893</v>
      </c>
      <c r="K202" s="13">
        <v>620.16999999999996</v>
      </c>
      <c r="L202" s="13">
        <v>2523.1999999999998</v>
      </c>
      <c r="M202" s="13">
        <v>5884.7</v>
      </c>
      <c r="N202" s="72">
        <v>7198.48</v>
      </c>
      <c r="O202" s="72">
        <v>20210.32</v>
      </c>
      <c r="P202" s="13">
        <v>20107.080000000002</v>
      </c>
      <c r="Q202" s="13">
        <f t="shared" si="4"/>
        <v>62789.68</v>
      </c>
      <c r="R202"/>
      <c r="S202" s="51"/>
    </row>
    <row r="203" spans="1:22" s="52" customFormat="1" ht="15">
      <c r="A203" s="154">
        <v>187</v>
      </c>
      <c r="B203" s="81" t="s">
        <v>312</v>
      </c>
      <c r="C203" s="19" t="s">
        <v>70</v>
      </c>
      <c r="D203" s="81" t="s">
        <v>71</v>
      </c>
      <c r="E203" s="50" t="s">
        <v>96</v>
      </c>
      <c r="F203" s="133" t="s">
        <v>462</v>
      </c>
      <c r="G203" s="13">
        <v>17600</v>
      </c>
      <c r="H203" s="81">
        <v>0</v>
      </c>
      <c r="I203" s="81">
        <v>505.12</v>
      </c>
      <c r="J203" s="13">
        <v>1249.5999999999999</v>
      </c>
      <c r="K203" s="13">
        <v>202.4</v>
      </c>
      <c r="L203" s="81">
        <v>535.04</v>
      </c>
      <c r="M203" s="13">
        <v>1247.8399999999999</v>
      </c>
      <c r="N203" s="72">
        <v>6242.85</v>
      </c>
      <c r="O203" s="72">
        <v>7283.01</v>
      </c>
      <c r="P203" s="13">
        <v>6801.37</v>
      </c>
      <c r="Q203" s="13">
        <f t="shared" si="4"/>
        <v>10316.99</v>
      </c>
      <c r="R203"/>
      <c r="S203" s="51"/>
    </row>
    <row r="204" spans="1:22" s="52" customFormat="1" ht="15">
      <c r="A204" s="154">
        <v>188</v>
      </c>
      <c r="B204" s="81" t="s">
        <v>339</v>
      </c>
      <c r="C204" s="19" t="s">
        <v>70</v>
      </c>
      <c r="D204" s="81" t="s">
        <v>75</v>
      </c>
      <c r="E204" s="50" t="s">
        <v>96</v>
      </c>
      <c r="F204" s="133" t="s">
        <v>462</v>
      </c>
      <c r="G204" s="13">
        <v>24150</v>
      </c>
      <c r="H204" s="81">
        <v>0</v>
      </c>
      <c r="I204" s="81">
        <v>693.11</v>
      </c>
      <c r="J204" s="13">
        <v>1714.65</v>
      </c>
      <c r="K204" s="13">
        <v>277.73</v>
      </c>
      <c r="L204" s="81">
        <v>734.16</v>
      </c>
      <c r="M204" s="13">
        <v>1712.24</v>
      </c>
      <c r="N204" s="72">
        <v>2050</v>
      </c>
      <c r="O204" s="72">
        <v>3477.27</v>
      </c>
      <c r="P204" s="13">
        <v>3477.27</v>
      </c>
      <c r="Q204" s="13">
        <f>SUM(G204-O204)</f>
        <v>20672.73</v>
      </c>
      <c r="R204"/>
      <c r="S204" s="57"/>
      <c r="T204" s="20"/>
      <c r="U204" s="20"/>
      <c r="V204" s="20"/>
    </row>
    <row r="205" spans="1:22" ht="18" customHeight="1">
      <c r="A205" s="154">
        <v>189</v>
      </c>
      <c r="B205" s="81" t="s">
        <v>344</v>
      </c>
      <c r="C205" s="19" t="s">
        <v>70</v>
      </c>
      <c r="D205" s="81" t="s">
        <v>71</v>
      </c>
      <c r="E205" s="50" t="s">
        <v>96</v>
      </c>
      <c r="F205" s="133" t="s">
        <v>462</v>
      </c>
      <c r="G205" s="13">
        <v>17600</v>
      </c>
      <c r="H205" s="81">
        <v>0</v>
      </c>
      <c r="I205" s="81">
        <v>505.12</v>
      </c>
      <c r="J205" s="13">
        <v>1249.5999999999999</v>
      </c>
      <c r="K205" s="13">
        <v>202.4</v>
      </c>
      <c r="L205" s="142">
        <v>535.04</v>
      </c>
      <c r="M205" s="13">
        <v>1247.8399999999999</v>
      </c>
      <c r="N205" s="71">
        <v>25</v>
      </c>
      <c r="O205" s="72">
        <v>1065.1600000000001</v>
      </c>
      <c r="P205" s="13">
        <v>1065.1600000000001</v>
      </c>
      <c r="Q205" s="13">
        <f>SUM(G205-O205)</f>
        <v>16534.84</v>
      </c>
      <c r="R205"/>
    </row>
    <row r="206" spans="1:22" ht="15">
      <c r="A206" s="154">
        <v>190</v>
      </c>
      <c r="B206" s="81" t="s">
        <v>349</v>
      </c>
      <c r="C206" s="19" t="s">
        <v>70</v>
      </c>
      <c r="D206" s="81" t="s">
        <v>71</v>
      </c>
      <c r="E206" s="50" t="s">
        <v>96</v>
      </c>
      <c r="F206" s="133" t="s">
        <v>462</v>
      </c>
      <c r="G206" s="13">
        <v>17600</v>
      </c>
      <c r="H206" s="142">
        <v>0</v>
      </c>
      <c r="I206" s="142">
        <v>505.12</v>
      </c>
      <c r="J206" s="13">
        <v>1249.5999999999999</v>
      </c>
      <c r="K206" s="13">
        <v>202.4</v>
      </c>
      <c r="L206" s="142">
        <v>535.04</v>
      </c>
      <c r="M206" s="13">
        <v>1247.8399999999999</v>
      </c>
      <c r="N206" s="72">
        <v>12563.98</v>
      </c>
      <c r="O206" s="72">
        <v>13604.14</v>
      </c>
      <c r="P206" s="13">
        <v>7901.83</v>
      </c>
      <c r="Q206" s="13">
        <f>SUM(G206-O206)</f>
        <v>3995.8600000000006</v>
      </c>
      <c r="R206"/>
    </row>
    <row r="207" spans="1:22" s="52" customFormat="1" ht="15">
      <c r="A207" s="154">
        <v>191</v>
      </c>
      <c r="B207" s="81" t="s">
        <v>313</v>
      </c>
      <c r="C207" s="19" t="s">
        <v>70</v>
      </c>
      <c r="D207" s="81" t="s">
        <v>298</v>
      </c>
      <c r="E207" s="50" t="s">
        <v>72</v>
      </c>
      <c r="F207" s="133" t="s">
        <v>463</v>
      </c>
      <c r="G207" s="13">
        <v>24150</v>
      </c>
      <c r="H207" s="81">
        <v>0</v>
      </c>
      <c r="I207" s="81">
        <v>693.11</v>
      </c>
      <c r="J207" s="13">
        <v>1714.65</v>
      </c>
      <c r="K207" s="13">
        <v>277.73</v>
      </c>
      <c r="L207" s="81">
        <v>734.16</v>
      </c>
      <c r="M207" s="13">
        <v>1712.24</v>
      </c>
      <c r="N207" s="72">
        <v>2920.5</v>
      </c>
      <c r="O207" s="72">
        <v>4347.7700000000004</v>
      </c>
      <c r="P207" s="13">
        <v>6164.44</v>
      </c>
      <c r="Q207" s="13">
        <f t="shared" si="4"/>
        <v>19802.23</v>
      </c>
      <c r="R207"/>
      <c r="S207" s="51"/>
    </row>
    <row r="208" spans="1:22" s="52" customFormat="1" ht="15">
      <c r="A208" s="154">
        <v>192</v>
      </c>
      <c r="B208" s="81" t="s">
        <v>314</v>
      </c>
      <c r="C208" s="19" t="s">
        <v>70</v>
      </c>
      <c r="D208" s="81" t="s">
        <v>315</v>
      </c>
      <c r="E208" s="50" t="s">
        <v>72</v>
      </c>
      <c r="F208" s="133" t="s">
        <v>463</v>
      </c>
      <c r="G208" s="13">
        <v>24150</v>
      </c>
      <c r="H208" s="81">
        <v>0</v>
      </c>
      <c r="I208" s="81">
        <v>693.11</v>
      </c>
      <c r="J208" s="13">
        <v>1714.65</v>
      </c>
      <c r="K208" s="13">
        <v>277.73</v>
      </c>
      <c r="L208" s="81">
        <v>734.16</v>
      </c>
      <c r="M208" s="13">
        <v>1712.24</v>
      </c>
      <c r="N208" s="72">
        <v>2478.5700000000002</v>
      </c>
      <c r="O208" s="72">
        <v>3905.84</v>
      </c>
      <c r="P208" s="13">
        <v>3905.84</v>
      </c>
      <c r="Q208" s="13">
        <f t="shared" si="4"/>
        <v>20244.16</v>
      </c>
      <c r="R208"/>
      <c r="S208" s="51"/>
    </row>
    <row r="209" spans="1:19" s="52" customFormat="1" ht="15">
      <c r="A209" s="154">
        <v>193</v>
      </c>
      <c r="B209" s="81" t="s">
        <v>316</v>
      </c>
      <c r="C209" s="19" t="s">
        <v>70</v>
      </c>
      <c r="D209" s="81" t="s">
        <v>71</v>
      </c>
      <c r="E209" s="50" t="s">
        <v>72</v>
      </c>
      <c r="F209" s="133" t="s">
        <v>462</v>
      </c>
      <c r="G209" s="13">
        <v>17600</v>
      </c>
      <c r="H209" s="142">
        <v>0</v>
      </c>
      <c r="I209" s="142">
        <v>505.12</v>
      </c>
      <c r="J209" s="13">
        <v>1249.5999999999999</v>
      </c>
      <c r="K209" s="13">
        <v>202.4</v>
      </c>
      <c r="L209" s="142">
        <v>535.04</v>
      </c>
      <c r="M209" s="13">
        <v>1247.8399999999999</v>
      </c>
      <c r="N209" s="72">
        <v>7562.67</v>
      </c>
      <c r="O209" s="72">
        <v>8602.83</v>
      </c>
      <c r="P209" s="13">
        <v>8602.83</v>
      </c>
      <c r="Q209" s="13">
        <f t="shared" si="4"/>
        <v>8997.17</v>
      </c>
      <c r="R209"/>
      <c r="S209" s="51"/>
    </row>
    <row r="210" spans="1:19" s="52" customFormat="1" ht="15">
      <c r="A210" s="154">
        <v>194</v>
      </c>
      <c r="B210" s="81" t="s">
        <v>317</v>
      </c>
      <c r="C210" s="19" t="s">
        <v>70</v>
      </c>
      <c r="D210" s="81" t="s">
        <v>71</v>
      </c>
      <c r="E210" s="50" t="s">
        <v>72</v>
      </c>
      <c r="F210" s="133" t="s">
        <v>463</v>
      </c>
      <c r="G210" s="13">
        <v>17600</v>
      </c>
      <c r="H210" s="81">
        <v>0</v>
      </c>
      <c r="I210" s="81">
        <v>505.12</v>
      </c>
      <c r="J210" s="13">
        <v>1249.5999999999999</v>
      </c>
      <c r="K210" s="13">
        <v>202.4</v>
      </c>
      <c r="L210" s="81">
        <v>535.04</v>
      </c>
      <c r="M210" s="13">
        <v>1247.8399999999999</v>
      </c>
      <c r="N210" s="72">
        <v>9819.75</v>
      </c>
      <c r="O210" s="72">
        <v>10859.91</v>
      </c>
      <c r="P210" s="13">
        <v>10859.91</v>
      </c>
      <c r="Q210" s="13">
        <f t="shared" si="4"/>
        <v>6740.09</v>
      </c>
      <c r="R210"/>
      <c r="S210" s="51"/>
    </row>
    <row r="211" spans="1:19" s="52" customFormat="1" ht="15">
      <c r="A211" s="154">
        <v>195</v>
      </c>
      <c r="B211" s="81" t="s">
        <v>318</v>
      </c>
      <c r="C211" s="19" t="s">
        <v>70</v>
      </c>
      <c r="D211" s="81" t="s">
        <v>319</v>
      </c>
      <c r="E211" s="50" t="s">
        <v>72</v>
      </c>
      <c r="F211" s="133" t="s">
        <v>463</v>
      </c>
      <c r="G211" s="13">
        <v>24150</v>
      </c>
      <c r="H211" s="81">
        <v>0</v>
      </c>
      <c r="I211" s="81">
        <v>693.11</v>
      </c>
      <c r="J211" s="13">
        <v>1714.65</v>
      </c>
      <c r="K211" s="13">
        <v>277.73</v>
      </c>
      <c r="L211" s="81">
        <v>734.16</v>
      </c>
      <c r="M211" s="13">
        <v>1712.24</v>
      </c>
      <c r="N211" s="72">
        <v>3931.67</v>
      </c>
      <c r="O211" s="72">
        <v>5358.94</v>
      </c>
      <c r="P211" s="13">
        <v>5358.94</v>
      </c>
      <c r="Q211" s="13">
        <f t="shared" si="4"/>
        <v>18791.060000000001</v>
      </c>
      <c r="R211"/>
      <c r="S211" s="51"/>
    </row>
    <row r="212" spans="1:19" s="52" customFormat="1" ht="15">
      <c r="A212" s="154">
        <v>196</v>
      </c>
      <c r="B212" s="81" t="s">
        <v>320</v>
      </c>
      <c r="C212" s="19" t="s">
        <v>70</v>
      </c>
      <c r="D212" s="81" t="s">
        <v>71</v>
      </c>
      <c r="E212" s="50" t="s">
        <v>72</v>
      </c>
      <c r="F212" s="133" t="s">
        <v>463</v>
      </c>
      <c r="G212" s="13">
        <v>22000</v>
      </c>
      <c r="H212" s="81">
        <v>0</v>
      </c>
      <c r="I212" s="81">
        <v>631.4</v>
      </c>
      <c r="J212" s="13">
        <v>1562</v>
      </c>
      <c r="K212" s="13">
        <v>253</v>
      </c>
      <c r="L212" s="81">
        <v>668.8</v>
      </c>
      <c r="M212" s="13">
        <v>1559.8</v>
      </c>
      <c r="N212" s="72">
        <v>4378.66</v>
      </c>
      <c r="O212" s="72">
        <v>5678.86</v>
      </c>
      <c r="P212" s="13">
        <v>4433.8599999999997</v>
      </c>
      <c r="Q212" s="13">
        <f t="shared" ref="Q212:Q275" si="5">SUM(G212-O212)</f>
        <v>16321.14</v>
      </c>
      <c r="R212"/>
      <c r="S212" s="51"/>
    </row>
    <row r="213" spans="1:19" s="52" customFormat="1" ht="15">
      <c r="A213" s="154">
        <v>197</v>
      </c>
      <c r="B213" s="81" t="s">
        <v>321</v>
      </c>
      <c r="C213" s="19" t="s">
        <v>70</v>
      </c>
      <c r="D213" s="81" t="s">
        <v>456</v>
      </c>
      <c r="E213" s="50" t="s">
        <v>72</v>
      </c>
      <c r="F213" s="133" t="s">
        <v>463</v>
      </c>
      <c r="G213" s="13">
        <v>31000</v>
      </c>
      <c r="H213" s="81">
        <v>0</v>
      </c>
      <c r="I213" s="142">
        <v>889.7</v>
      </c>
      <c r="J213" s="13">
        <v>2201</v>
      </c>
      <c r="K213" s="13">
        <v>356.5</v>
      </c>
      <c r="L213" s="142">
        <v>942.4</v>
      </c>
      <c r="M213" s="13">
        <v>2197.9</v>
      </c>
      <c r="N213" s="72">
        <v>18953.37</v>
      </c>
      <c r="O213" s="72">
        <v>20785.47</v>
      </c>
      <c r="P213" s="13">
        <v>22719.27</v>
      </c>
      <c r="Q213" s="13">
        <f t="shared" si="5"/>
        <v>10214.529999999999</v>
      </c>
      <c r="R213"/>
      <c r="S213" s="51"/>
    </row>
    <row r="214" spans="1:19" s="52" customFormat="1" ht="15">
      <c r="A214" s="154">
        <v>198</v>
      </c>
      <c r="B214" s="81" t="s">
        <v>322</v>
      </c>
      <c r="C214" s="15" t="s">
        <v>70</v>
      </c>
      <c r="D214" s="81" t="s">
        <v>323</v>
      </c>
      <c r="E214" s="50" t="s">
        <v>72</v>
      </c>
      <c r="F214" s="133" t="s">
        <v>463</v>
      </c>
      <c r="G214" s="13">
        <v>22050</v>
      </c>
      <c r="H214" s="81">
        <v>0</v>
      </c>
      <c r="I214" s="81">
        <v>632.84</v>
      </c>
      <c r="J214" s="13">
        <v>1565.55</v>
      </c>
      <c r="K214" s="13">
        <v>253.58</v>
      </c>
      <c r="L214" s="81">
        <v>670.32</v>
      </c>
      <c r="M214" s="13">
        <v>1563.35</v>
      </c>
      <c r="N214" s="71">
        <v>25</v>
      </c>
      <c r="O214" s="72">
        <v>1328.16</v>
      </c>
      <c r="P214" s="13">
        <v>1328.16</v>
      </c>
      <c r="Q214" s="13">
        <f t="shared" si="5"/>
        <v>20721.84</v>
      </c>
      <c r="R214"/>
      <c r="S214" s="51"/>
    </row>
    <row r="215" spans="1:19" s="52" customFormat="1" ht="15">
      <c r="A215" s="154">
        <v>199</v>
      </c>
      <c r="B215" s="81" t="s">
        <v>324</v>
      </c>
      <c r="C215" s="19" t="s">
        <v>70</v>
      </c>
      <c r="D215" s="81" t="s">
        <v>298</v>
      </c>
      <c r="E215" s="50" t="s">
        <v>72</v>
      </c>
      <c r="F215" s="133" t="s">
        <v>463</v>
      </c>
      <c r="G215" s="13">
        <v>24150</v>
      </c>
      <c r="H215" s="81">
        <v>0</v>
      </c>
      <c r="I215" s="81">
        <v>693.11</v>
      </c>
      <c r="J215" s="13">
        <v>1714.65</v>
      </c>
      <c r="K215" s="13">
        <v>277.73</v>
      </c>
      <c r="L215" s="81">
        <v>734.16</v>
      </c>
      <c r="M215" s="13">
        <v>1712.24</v>
      </c>
      <c r="N215" s="72">
        <v>6075</v>
      </c>
      <c r="O215" s="72">
        <v>7502.27</v>
      </c>
      <c r="P215" s="13">
        <v>7502.27</v>
      </c>
      <c r="Q215" s="13">
        <f t="shared" si="5"/>
        <v>16647.73</v>
      </c>
      <c r="R215"/>
      <c r="S215" s="51"/>
    </row>
    <row r="216" spans="1:19" s="52" customFormat="1" ht="14.25" customHeight="1">
      <c r="A216" s="154">
        <v>200</v>
      </c>
      <c r="B216" s="81" t="s">
        <v>325</v>
      </c>
      <c r="C216" s="19" t="s">
        <v>70</v>
      </c>
      <c r="D216" s="81" t="s">
        <v>71</v>
      </c>
      <c r="E216" s="50" t="s">
        <v>72</v>
      </c>
      <c r="F216" s="133" t="s">
        <v>462</v>
      </c>
      <c r="G216" s="13">
        <v>17600</v>
      </c>
      <c r="H216" s="81">
        <v>0</v>
      </c>
      <c r="I216" s="81">
        <v>505.12</v>
      </c>
      <c r="J216" s="13">
        <v>1249.5999999999999</v>
      </c>
      <c r="K216" s="13">
        <v>202.4</v>
      </c>
      <c r="L216" s="81">
        <v>535.04</v>
      </c>
      <c r="M216" s="13">
        <v>1247.8399999999999</v>
      </c>
      <c r="N216" s="72">
        <v>6752.85</v>
      </c>
      <c r="O216" s="72">
        <v>7793.01</v>
      </c>
      <c r="P216" s="13">
        <v>6214.16</v>
      </c>
      <c r="Q216" s="13">
        <f t="shared" si="5"/>
        <v>9806.99</v>
      </c>
      <c r="R216"/>
      <c r="S216" s="51"/>
    </row>
    <row r="217" spans="1:19" s="52" customFormat="1" ht="15">
      <c r="A217" s="154">
        <v>201</v>
      </c>
      <c r="B217" s="81" t="s">
        <v>326</v>
      </c>
      <c r="C217" s="19" t="s">
        <v>70</v>
      </c>
      <c r="D217" s="81" t="s">
        <v>327</v>
      </c>
      <c r="E217" s="50" t="s">
        <v>72</v>
      </c>
      <c r="F217" s="133" t="s">
        <v>463</v>
      </c>
      <c r="G217" s="13">
        <v>38000</v>
      </c>
      <c r="H217" s="81">
        <v>0</v>
      </c>
      <c r="I217" s="13">
        <v>1090.5999999999999</v>
      </c>
      <c r="J217" s="13">
        <v>2698</v>
      </c>
      <c r="K217" s="13">
        <v>437</v>
      </c>
      <c r="L217" s="13">
        <v>1155.2</v>
      </c>
      <c r="M217" s="13">
        <v>2694.2</v>
      </c>
      <c r="N217" s="72">
        <v>13162.74</v>
      </c>
      <c r="O217" s="72">
        <v>15408.54</v>
      </c>
      <c r="P217" s="13">
        <v>16338.54</v>
      </c>
      <c r="Q217" s="13">
        <f t="shared" si="5"/>
        <v>22591.46</v>
      </c>
      <c r="R217"/>
      <c r="S217" s="51"/>
    </row>
    <row r="218" spans="1:19" s="52" customFormat="1" ht="15">
      <c r="A218" s="154">
        <v>202</v>
      </c>
      <c r="B218" s="81" t="s">
        <v>328</v>
      </c>
      <c r="C218" s="19" t="s">
        <v>70</v>
      </c>
      <c r="D218" s="81" t="s">
        <v>100</v>
      </c>
      <c r="E218" s="50" t="s">
        <v>72</v>
      </c>
      <c r="F218" s="133" t="s">
        <v>462</v>
      </c>
      <c r="G218" s="13">
        <v>24150</v>
      </c>
      <c r="H218" s="81">
        <v>0</v>
      </c>
      <c r="I218" s="81">
        <v>693.11</v>
      </c>
      <c r="J218" s="13">
        <v>1714.65</v>
      </c>
      <c r="K218" s="13">
        <v>277.73</v>
      </c>
      <c r="L218" s="81">
        <v>734.16</v>
      </c>
      <c r="M218" s="13">
        <v>1712.24</v>
      </c>
      <c r="N218" s="72">
        <v>1650</v>
      </c>
      <c r="O218" s="72">
        <v>3077.27</v>
      </c>
      <c r="P218" s="13">
        <v>1552.27</v>
      </c>
      <c r="Q218" s="13">
        <f t="shared" si="5"/>
        <v>21072.73</v>
      </c>
      <c r="R218"/>
      <c r="S218" s="51"/>
    </row>
    <row r="219" spans="1:19" s="52" customFormat="1" ht="15">
      <c r="A219" s="154">
        <v>203</v>
      </c>
      <c r="B219" s="81" t="s">
        <v>329</v>
      </c>
      <c r="C219" s="19" t="s">
        <v>70</v>
      </c>
      <c r="D219" s="81" t="s">
        <v>306</v>
      </c>
      <c r="E219" s="50" t="s">
        <v>72</v>
      </c>
      <c r="F219" s="133" t="s">
        <v>463</v>
      </c>
      <c r="G219" s="13">
        <v>22050</v>
      </c>
      <c r="H219" s="81">
        <v>0</v>
      </c>
      <c r="I219" s="81">
        <v>632.84</v>
      </c>
      <c r="J219" s="13">
        <v>1565.55</v>
      </c>
      <c r="K219" s="13">
        <v>253.58</v>
      </c>
      <c r="L219" s="81">
        <v>670.32</v>
      </c>
      <c r="M219" s="13">
        <v>1563.35</v>
      </c>
      <c r="N219" s="71">
        <v>25</v>
      </c>
      <c r="O219" s="72">
        <v>1328.16</v>
      </c>
      <c r="P219" s="13">
        <v>1328.16</v>
      </c>
      <c r="Q219" s="13">
        <f t="shared" si="5"/>
        <v>20721.84</v>
      </c>
      <c r="R219"/>
      <c r="S219" s="51"/>
    </row>
    <row r="220" spans="1:19" s="52" customFormat="1" ht="15">
      <c r="A220" s="154">
        <v>204</v>
      </c>
      <c r="B220" s="81" t="s">
        <v>330</v>
      </c>
      <c r="C220" s="19" t="s">
        <v>70</v>
      </c>
      <c r="D220" s="81" t="s">
        <v>71</v>
      </c>
      <c r="E220" s="50" t="s">
        <v>72</v>
      </c>
      <c r="F220" s="133" t="s">
        <v>462</v>
      </c>
      <c r="G220" s="13">
        <v>17600</v>
      </c>
      <c r="H220" s="81">
        <v>0</v>
      </c>
      <c r="I220" s="81">
        <v>505.12</v>
      </c>
      <c r="J220" s="13">
        <v>1249.5999999999999</v>
      </c>
      <c r="K220" s="13">
        <v>202.4</v>
      </c>
      <c r="L220" s="81">
        <v>535.04</v>
      </c>
      <c r="M220" s="13">
        <v>1247.8399999999999</v>
      </c>
      <c r="N220" s="72">
        <v>2950</v>
      </c>
      <c r="O220" s="72">
        <v>3990.16</v>
      </c>
      <c r="P220" s="13">
        <v>3990.16</v>
      </c>
      <c r="Q220" s="13">
        <f t="shared" si="5"/>
        <v>13609.84</v>
      </c>
      <c r="R220"/>
      <c r="S220" s="51"/>
    </row>
    <row r="221" spans="1:19" s="52" customFormat="1" ht="15">
      <c r="A221" s="154">
        <v>205</v>
      </c>
      <c r="B221" s="81" t="s">
        <v>331</v>
      </c>
      <c r="C221" s="19" t="s">
        <v>70</v>
      </c>
      <c r="D221" s="81" t="s">
        <v>332</v>
      </c>
      <c r="E221" s="50" t="s">
        <v>72</v>
      </c>
      <c r="F221" s="133" t="s">
        <v>463</v>
      </c>
      <c r="G221" s="13">
        <v>19800</v>
      </c>
      <c r="H221" s="81">
        <v>0</v>
      </c>
      <c r="I221" s="81">
        <v>568.26</v>
      </c>
      <c r="J221" s="13">
        <v>1405.8</v>
      </c>
      <c r="K221" s="13">
        <v>227.7</v>
      </c>
      <c r="L221" s="81">
        <v>601.91999999999996</v>
      </c>
      <c r="M221" s="13">
        <v>1403.82</v>
      </c>
      <c r="N221" s="71">
        <v>750</v>
      </c>
      <c r="O221" s="72">
        <v>1920.18</v>
      </c>
      <c r="P221" s="13">
        <v>1920.18</v>
      </c>
      <c r="Q221" s="13">
        <f t="shared" si="5"/>
        <v>17879.82</v>
      </c>
      <c r="R221"/>
      <c r="S221" s="51"/>
    </row>
    <row r="222" spans="1:19" s="52" customFormat="1" ht="15">
      <c r="A222" s="154">
        <v>206</v>
      </c>
      <c r="B222" s="81" t="s">
        <v>333</v>
      </c>
      <c r="C222" s="19" t="s">
        <v>70</v>
      </c>
      <c r="D222" s="81" t="s">
        <v>443</v>
      </c>
      <c r="E222" s="50" t="s">
        <v>72</v>
      </c>
      <c r="F222" s="133" t="s">
        <v>463</v>
      </c>
      <c r="G222" s="13">
        <v>27825</v>
      </c>
      <c r="H222" s="142">
        <v>0</v>
      </c>
      <c r="I222" s="142">
        <v>798.58</v>
      </c>
      <c r="J222" s="13">
        <v>1975.58</v>
      </c>
      <c r="K222" s="13">
        <v>319.99</v>
      </c>
      <c r="L222" s="142">
        <v>845.88</v>
      </c>
      <c r="M222" s="13">
        <v>1972.79</v>
      </c>
      <c r="N222" s="72">
        <v>18163.669999999998</v>
      </c>
      <c r="O222" s="72">
        <v>19808.13</v>
      </c>
      <c r="P222" s="13">
        <v>5175.21</v>
      </c>
      <c r="Q222" s="13">
        <f t="shared" si="5"/>
        <v>8016.869999999999</v>
      </c>
      <c r="R222"/>
      <c r="S222" s="51"/>
    </row>
    <row r="223" spans="1:19" s="52" customFormat="1" ht="15">
      <c r="A223" s="154">
        <v>207</v>
      </c>
      <c r="B223" s="81" t="s">
        <v>334</v>
      </c>
      <c r="C223" s="19" t="s">
        <v>70</v>
      </c>
      <c r="D223" s="81" t="s">
        <v>88</v>
      </c>
      <c r="E223" s="50" t="s">
        <v>72</v>
      </c>
      <c r="F223" s="133" t="s">
        <v>463</v>
      </c>
      <c r="G223" s="13">
        <v>24150</v>
      </c>
      <c r="H223" s="81">
        <v>0</v>
      </c>
      <c r="I223" s="81">
        <v>693.11</v>
      </c>
      <c r="J223" s="13">
        <v>1714.65</v>
      </c>
      <c r="K223" s="13">
        <v>277.73</v>
      </c>
      <c r="L223" s="81">
        <v>734.16</v>
      </c>
      <c r="M223" s="13">
        <v>1712.24</v>
      </c>
      <c r="N223" s="72">
        <v>4832.49</v>
      </c>
      <c r="O223" s="72">
        <v>6259.76</v>
      </c>
      <c r="P223" s="13">
        <v>6259.76</v>
      </c>
      <c r="Q223" s="13">
        <f t="shared" si="5"/>
        <v>17890.239999999998</v>
      </c>
      <c r="R223"/>
      <c r="S223" s="51"/>
    </row>
    <row r="224" spans="1:19" s="52" customFormat="1" ht="15">
      <c r="A224" s="154">
        <v>208</v>
      </c>
      <c r="B224" s="81" t="s">
        <v>335</v>
      </c>
      <c r="C224" s="19" t="s">
        <v>70</v>
      </c>
      <c r="D224" s="81" t="s">
        <v>71</v>
      </c>
      <c r="E224" s="50" t="s">
        <v>72</v>
      </c>
      <c r="F224" s="133" t="s">
        <v>463</v>
      </c>
      <c r="G224" s="13">
        <v>17600</v>
      </c>
      <c r="H224" s="81">
        <v>0</v>
      </c>
      <c r="I224" s="142">
        <v>505.12</v>
      </c>
      <c r="J224" s="13">
        <v>1249.5999999999999</v>
      </c>
      <c r="K224" s="13">
        <v>202.4</v>
      </c>
      <c r="L224" s="142">
        <v>535.04</v>
      </c>
      <c r="M224" s="13">
        <v>1247.8399999999999</v>
      </c>
      <c r="N224" s="72">
        <v>11924.27</v>
      </c>
      <c r="O224" s="72">
        <v>12964.43</v>
      </c>
      <c r="P224" s="13">
        <v>10340.790000000001</v>
      </c>
      <c r="Q224" s="13">
        <f t="shared" si="5"/>
        <v>4635.57</v>
      </c>
      <c r="R224"/>
      <c r="S224" s="51"/>
    </row>
    <row r="225" spans="1:19" s="52" customFormat="1" ht="15">
      <c r="A225" s="154">
        <v>209</v>
      </c>
      <c r="B225" s="81" t="s">
        <v>336</v>
      </c>
      <c r="C225" s="19" t="s">
        <v>70</v>
      </c>
      <c r="D225" s="81" t="s">
        <v>71</v>
      </c>
      <c r="E225" s="50" t="s">
        <v>72</v>
      </c>
      <c r="F225" s="133" t="s">
        <v>463</v>
      </c>
      <c r="G225" s="13">
        <v>17600</v>
      </c>
      <c r="H225" s="81">
        <v>0</v>
      </c>
      <c r="I225" s="81">
        <v>505.12</v>
      </c>
      <c r="J225" s="13">
        <v>1249.5999999999999</v>
      </c>
      <c r="K225" s="13">
        <v>202.4</v>
      </c>
      <c r="L225" s="81">
        <v>535.04</v>
      </c>
      <c r="M225" s="13">
        <v>1247.8399999999999</v>
      </c>
      <c r="N225" s="72">
        <v>3950</v>
      </c>
      <c r="O225" s="72">
        <v>4990.16</v>
      </c>
      <c r="P225" s="13">
        <v>4990.16</v>
      </c>
      <c r="Q225" s="13">
        <f t="shared" si="5"/>
        <v>12609.84</v>
      </c>
      <c r="R225"/>
      <c r="S225" s="51"/>
    </row>
    <row r="226" spans="1:19" s="52" customFormat="1" ht="15">
      <c r="A226" s="154">
        <v>210</v>
      </c>
      <c r="B226" s="81" t="s">
        <v>337</v>
      </c>
      <c r="C226" s="19" t="s">
        <v>70</v>
      </c>
      <c r="D226" s="81" t="s">
        <v>71</v>
      </c>
      <c r="E226" s="50" t="s">
        <v>72</v>
      </c>
      <c r="F226" s="133" t="s">
        <v>462</v>
      </c>
      <c r="G226" s="13">
        <v>17600</v>
      </c>
      <c r="H226" s="81">
        <v>0</v>
      </c>
      <c r="I226" s="81">
        <v>505.12</v>
      </c>
      <c r="J226" s="13">
        <v>1249.5999999999999</v>
      </c>
      <c r="K226" s="13">
        <v>202.4</v>
      </c>
      <c r="L226" s="81">
        <v>535.04</v>
      </c>
      <c r="M226" s="13">
        <v>1247.8399999999999</v>
      </c>
      <c r="N226" s="72">
        <v>11784.62</v>
      </c>
      <c r="O226" s="72">
        <v>12824.78</v>
      </c>
      <c r="P226" s="13">
        <v>12824.78</v>
      </c>
      <c r="Q226" s="13">
        <f t="shared" si="5"/>
        <v>4775.2199999999993</v>
      </c>
      <c r="R226"/>
      <c r="S226" s="51"/>
    </row>
    <row r="227" spans="1:19" s="52" customFormat="1" ht="15">
      <c r="A227" s="154">
        <v>211</v>
      </c>
      <c r="B227" s="81" t="s">
        <v>338</v>
      </c>
      <c r="C227" s="19" t="s">
        <v>70</v>
      </c>
      <c r="D227" s="81" t="s">
        <v>75</v>
      </c>
      <c r="E227" s="50" t="s">
        <v>72</v>
      </c>
      <c r="F227" s="133" t="s">
        <v>463</v>
      </c>
      <c r="G227" s="13">
        <v>19800</v>
      </c>
      <c r="H227" s="142">
        <v>0</v>
      </c>
      <c r="I227" s="142">
        <v>568.26</v>
      </c>
      <c r="J227" s="13">
        <v>1405.8</v>
      </c>
      <c r="K227" s="13">
        <v>227.7</v>
      </c>
      <c r="L227" s="142">
        <v>601.91999999999996</v>
      </c>
      <c r="M227" s="13">
        <v>1403.82</v>
      </c>
      <c r="N227" s="72">
        <v>9749.57</v>
      </c>
      <c r="O227" s="72">
        <v>10919.75</v>
      </c>
      <c r="P227" s="13">
        <v>8093.38</v>
      </c>
      <c r="Q227" s="13">
        <f t="shared" si="5"/>
        <v>8880.25</v>
      </c>
      <c r="R227"/>
      <c r="S227" s="51"/>
    </row>
    <row r="228" spans="1:19" ht="15">
      <c r="A228" s="154">
        <v>212</v>
      </c>
      <c r="B228" s="81" t="s">
        <v>340</v>
      </c>
      <c r="C228" s="19" t="s">
        <v>70</v>
      </c>
      <c r="D228" s="81" t="s">
        <v>457</v>
      </c>
      <c r="E228" s="50" t="s">
        <v>72</v>
      </c>
      <c r="F228" s="133" t="s">
        <v>463</v>
      </c>
      <c r="G228" s="13">
        <v>39500</v>
      </c>
      <c r="H228" s="81">
        <v>372.08</v>
      </c>
      <c r="I228" s="13">
        <v>1133.6500000000001</v>
      </c>
      <c r="J228" s="13">
        <v>2804.5</v>
      </c>
      <c r="K228" s="13">
        <v>454.25</v>
      </c>
      <c r="L228" s="13">
        <v>1200.8</v>
      </c>
      <c r="M228" s="13">
        <v>2800.55</v>
      </c>
      <c r="N228" s="72">
        <v>27019.119999999999</v>
      </c>
      <c r="O228" s="72">
        <v>29725.65</v>
      </c>
      <c r="P228" s="13">
        <v>29725.65</v>
      </c>
      <c r="Q228" s="13">
        <f t="shared" si="5"/>
        <v>9774.3499999999985</v>
      </c>
      <c r="R228"/>
      <c r="S228" s="57"/>
    </row>
    <row r="229" spans="1:19" ht="15">
      <c r="A229" s="154">
        <v>213</v>
      </c>
      <c r="B229" s="81" t="s">
        <v>341</v>
      </c>
      <c r="C229" s="19" t="s">
        <v>70</v>
      </c>
      <c r="D229" s="81" t="s">
        <v>298</v>
      </c>
      <c r="E229" s="50" t="s">
        <v>72</v>
      </c>
      <c r="F229" s="133" t="s">
        <v>463</v>
      </c>
      <c r="G229" s="13">
        <v>24150</v>
      </c>
      <c r="H229" s="81">
        <v>0</v>
      </c>
      <c r="I229" s="81">
        <v>693.11</v>
      </c>
      <c r="J229" s="13">
        <v>1714.65</v>
      </c>
      <c r="K229" s="13">
        <v>277.73</v>
      </c>
      <c r="L229" s="81">
        <v>734.16</v>
      </c>
      <c r="M229" s="13">
        <v>1712.24</v>
      </c>
      <c r="N229" s="72">
        <v>16760.22</v>
      </c>
      <c r="O229" s="72">
        <v>18187.490000000002</v>
      </c>
      <c r="P229" s="13">
        <v>18454.16</v>
      </c>
      <c r="Q229" s="13">
        <f t="shared" si="5"/>
        <v>5962.5099999999984</v>
      </c>
      <c r="R229"/>
    </row>
    <row r="230" spans="1:19" ht="15">
      <c r="A230" s="154">
        <v>214</v>
      </c>
      <c r="B230" s="81" t="s">
        <v>342</v>
      </c>
      <c r="C230" s="19" t="s">
        <v>70</v>
      </c>
      <c r="D230" s="81" t="s">
        <v>71</v>
      </c>
      <c r="E230" s="50" t="s">
        <v>72</v>
      </c>
      <c r="F230" s="133" t="s">
        <v>462</v>
      </c>
      <c r="G230" s="13">
        <v>17600</v>
      </c>
      <c r="H230" s="81">
        <v>0</v>
      </c>
      <c r="I230" s="81">
        <v>505.12</v>
      </c>
      <c r="J230" s="13">
        <v>1249.5999999999999</v>
      </c>
      <c r="K230" s="13">
        <v>202.4</v>
      </c>
      <c r="L230" s="81">
        <v>535.04</v>
      </c>
      <c r="M230" s="13">
        <v>1247.8399999999999</v>
      </c>
      <c r="N230" s="72">
        <v>2050</v>
      </c>
      <c r="O230" s="72">
        <v>3090.16</v>
      </c>
      <c r="P230" s="13">
        <v>3090.16</v>
      </c>
      <c r="Q230" s="13">
        <f t="shared" si="5"/>
        <v>14509.84</v>
      </c>
      <c r="R230"/>
    </row>
    <row r="231" spans="1:19" ht="15">
      <c r="A231" s="154">
        <v>215</v>
      </c>
      <c r="B231" s="81" t="s">
        <v>343</v>
      </c>
      <c r="C231" s="19" t="s">
        <v>70</v>
      </c>
      <c r="D231" s="81" t="s">
        <v>71</v>
      </c>
      <c r="E231" s="50" t="s">
        <v>72</v>
      </c>
      <c r="F231" s="133" t="s">
        <v>462</v>
      </c>
      <c r="G231" s="13">
        <v>17600</v>
      </c>
      <c r="H231" s="142">
        <v>0</v>
      </c>
      <c r="I231" s="142">
        <v>505.12</v>
      </c>
      <c r="J231" s="13">
        <v>1249.5999999999999</v>
      </c>
      <c r="K231" s="13">
        <v>202.4</v>
      </c>
      <c r="L231" s="142">
        <v>535.04</v>
      </c>
      <c r="M231" s="13">
        <v>1247.8399999999999</v>
      </c>
      <c r="N231" s="72">
        <v>14587.04</v>
      </c>
      <c r="O231" s="72">
        <v>15627.2</v>
      </c>
      <c r="P231" s="13">
        <v>14948.97</v>
      </c>
      <c r="Q231" s="13">
        <f t="shared" si="5"/>
        <v>1972.7999999999993</v>
      </c>
      <c r="R231"/>
    </row>
    <row r="232" spans="1:19" ht="15">
      <c r="A232" s="154">
        <v>216</v>
      </c>
      <c r="B232" s="81" t="s">
        <v>484</v>
      </c>
      <c r="C232" s="19" t="s">
        <v>70</v>
      </c>
      <c r="D232" s="81" t="s">
        <v>485</v>
      </c>
      <c r="E232" s="50" t="s">
        <v>72</v>
      </c>
      <c r="F232" s="133" t="s">
        <v>463</v>
      </c>
      <c r="G232" s="13">
        <v>31000</v>
      </c>
      <c r="H232" s="81">
        <v>0</v>
      </c>
      <c r="I232" s="81">
        <v>889.7</v>
      </c>
      <c r="J232" s="13">
        <v>2201</v>
      </c>
      <c r="K232" s="13">
        <v>356.5</v>
      </c>
      <c r="L232" s="81">
        <v>942.4</v>
      </c>
      <c r="M232" s="13">
        <v>2197.9</v>
      </c>
      <c r="N232" s="71">
        <v>25</v>
      </c>
      <c r="O232" s="72">
        <v>1857.1</v>
      </c>
      <c r="P232" s="13">
        <v>4755.3999999999996</v>
      </c>
      <c r="Q232" s="13">
        <f t="shared" si="5"/>
        <v>29142.9</v>
      </c>
      <c r="R232"/>
    </row>
    <row r="233" spans="1:19" ht="15">
      <c r="A233" s="154">
        <v>217</v>
      </c>
      <c r="B233" s="81" t="s">
        <v>345</v>
      </c>
      <c r="C233" s="19" t="s">
        <v>70</v>
      </c>
      <c r="D233" s="81" t="s">
        <v>71</v>
      </c>
      <c r="E233" s="50" t="s">
        <v>72</v>
      </c>
      <c r="F233" s="133" t="s">
        <v>462</v>
      </c>
      <c r="G233" s="13">
        <v>17600</v>
      </c>
      <c r="H233" s="142">
        <v>0</v>
      </c>
      <c r="I233" s="142">
        <v>505.12</v>
      </c>
      <c r="J233" s="13">
        <v>1249.5999999999999</v>
      </c>
      <c r="K233" s="13">
        <v>202.4</v>
      </c>
      <c r="L233" s="142">
        <v>535.04</v>
      </c>
      <c r="M233" s="13">
        <v>1247.8399999999999</v>
      </c>
      <c r="N233" s="72">
        <v>8323.48</v>
      </c>
      <c r="O233" s="72">
        <v>9363.64</v>
      </c>
      <c r="P233" s="13">
        <v>9363.64</v>
      </c>
      <c r="Q233" s="13">
        <f t="shared" si="5"/>
        <v>8236.36</v>
      </c>
      <c r="R233"/>
    </row>
    <row r="234" spans="1:19" ht="15">
      <c r="A234" s="154">
        <v>218</v>
      </c>
      <c r="B234" s="81" t="s">
        <v>346</v>
      </c>
      <c r="C234" s="19" t="s">
        <v>70</v>
      </c>
      <c r="D234" s="81" t="s">
        <v>71</v>
      </c>
      <c r="E234" s="50" t="s">
        <v>72</v>
      </c>
      <c r="F234" s="133" t="s">
        <v>463</v>
      </c>
      <c r="G234" s="13">
        <v>15400</v>
      </c>
      <c r="H234" s="142">
        <v>0</v>
      </c>
      <c r="I234" s="142">
        <v>441.98</v>
      </c>
      <c r="J234" s="13">
        <v>1093.4000000000001</v>
      </c>
      <c r="K234" s="13">
        <v>177.1</v>
      </c>
      <c r="L234" s="142">
        <v>468.16</v>
      </c>
      <c r="M234" s="13">
        <v>1091.8599999999999</v>
      </c>
      <c r="N234" s="71">
        <v>25</v>
      </c>
      <c r="O234" s="71">
        <v>935.14</v>
      </c>
      <c r="P234" s="142">
        <v>935.14</v>
      </c>
      <c r="Q234" s="13">
        <f t="shared" si="5"/>
        <v>14464.86</v>
      </c>
      <c r="R234"/>
    </row>
    <row r="235" spans="1:19" ht="15">
      <c r="A235" s="154">
        <v>219</v>
      </c>
      <c r="B235" s="81" t="s">
        <v>347</v>
      </c>
      <c r="C235" s="19" t="s">
        <v>70</v>
      </c>
      <c r="D235" s="81" t="s">
        <v>71</v>
      </c>
      <c r="E235" s="50" t="s">
        <v>72</v>
      </c>
      <c r="F235" s="133" t="s">
        <v>462</v>
      </c>
      <c r="G235" s="13">
        <v>17600</v>
      </c>
      <c r="H235" s="142">
        <v>0</v>
      </c>
      <c r="I235" s="142">
        <v>505.12</v>
      </c>
      <c r="J235" s="13">
        <v>1249.5999999999999</v>
      </c>
      <c r="K235" s="13">
        <v>202.4</v>
      </c>
      <c r="L235" s="142">
        <v>535.04</v>
      </c>
      <c r="M235" s="13">
        <v>1247.8399999999999</v>
      </c>
      <c r="N235" s="71">
        <v>25</v>
      </c>
      <c r="O235" s="72">
        <v>1065.1600000000001</v>
      </c>
      <c r="P235" s="13">
        <v>1065.1600000000001</v>
      </c>
      <c r="Q235" s="13">
        <f t="shared" si="5"/>
        <v>16534.84</v>
      </c>
      <c r="R235"/>
    </row>
    <row r="236" spans="1:19" ht="15">
      <c r="A236" s="154">
        <v>220</v>
      </c>
      <c r="B236" s="81" t="s">
        <v>348</v>
      </c>
      <c r="C236" s="19" t="s">
        <v>70</v>
      </c>
      <c r="D236" s="81" t="s">
        <v>71</v>
      </c>
      <c r="E236" s="50" t="s">
        <v>72</v>
      </c>
      <c r="F236" s="133" t="s">
        <v>462</v>
      </c>
      <c r="G236" s="13">
        <v>17600</v>
      </c>
      <c r="H236" s="81">
        <v>0</v>
      </c>
      <c r="I236" s="81">
        <v>505.12</v>
      </c>
      <c r="J236" s="13">
        <v>1249.5999999999999</v>
      </c>
      <c r="K236" s="13">
        <v>202.4</v>
      </c>
      <c r="L236" s="81">
        <v>535.04</v>
      </c>
      <c r="M236" s="13">
        <v>1247.8399999999999</v>
      </c>
      <c r="N236" s="72">
        <v>1050</v>
      </c>
      <c r="O236" s="72">
        <v>2090.16</v>
      </c>
      <c r="P236" s="13">
        <v>2090.16</v>
      </c>
      <c r="Q236" s="13">
        <f t="shared" si="5"/>
        <v>15509.84</v>
      </c>
      <c r="R236"/>
    </row>
    <row r="237" spans="1:19" ht="15">
      <c r="A237" s="154">
        <v>221</v>
      </c>
      <c r="B237" s="81" t="s">
        <v>350</v>
      </c>
      <c r="C237" s="19" t="s">
        <v>70</v>
      </c>
      <c r="D237" s="81" t="s">
        <v>71</v>
      </c>
      <c r="E237" s="50" t="s">
        <v>72</v>
      </c>
      <c r="F237" s="133" t="s">
        <v>462</v>
      </c>
      <c r="G237" s="13">
        <v>17600</v>
      </c>
      <c r="H237" s="142">
        <v>0</v>
      </c>
      <c r="I237" s="142">
        <v>505.12</v>
      </c>
      <c r="J237" s="13">
        <v>1249.5999999999999</v>
      </c>
      <c r="K237" s="13">
        <v>202.4</v>
      </c>
      <c r="L237" s="142">
        <v>535.04</v>
      </c>
      <c r="M237" s="13">
        <v>1247.8399999999999</v>
      </c>
      <c r="N237" s="72">
        <v>7716.55</v>
      </c>
      <c r="O237" s="72">
        <v>8756.7099999999991</v>
      </c>
      <c r="P237" s="13">
        <v>9488.25</v>
      </c>
      <c r="Q237" s="13">
        <f t="shared" si="5"/>
        <v>8843.2900000000009</v>
      </c>
      <c r="R237"/>
    </row>
    <row r="238" spans="1:19" ht="15">
      <c r="A238" s="154">
        <v>222</v>
      </c>
      <c r="B238" s="81" t="s">
        <v>351</v>
      </c>
      <c r="C238" s="19" t="s">
        <v>70</v>
      </c>
      <c r="D238" s="81" t="s">
        <v>332</v>
      </c>
      <c r="E238" s="50" t="s">
        <v>72</v>
      </c>
      <c r="F238" s="133" t="s">
        <v>463</v>
      </c>
      <c r="G238" s="13">
        <v>19800</v>
      </c>
      <c r="H238" s="81">
        <v>0</v>
      </c>
      <c r="I238" s="81">
        <v>568.26</v>
      </c>
      <c r="J238" s="13">
        <v>1405.8</v>
      </c>
      <c r="K238" s="13">
        <v>227.7</v>
      </c>
      <c r="L238" s="81">
        <v>601.91999999999996</v>
      </c>
      <c r="M238" s="13">
        <v>1403.82</v>
      </c>
      <c r="N238" s="72">
        <v>2225</v>
      </c>
      <c r="O238" s="72">
        <v>3395.18</v>
      </c>
      <c r="P238" s="13">
        <v>1820.18</v>
      </c>
      <c r="Q238" s="13">
        <f t="shared" si="5"/>
        <v>16404.82</v>
      </c>
      <c r="R238"/>
    </row>
    <row r="239" spans="1:19" ht="15">
      <c r="A239" s="154">
        <v>223</v>
      </c>
      <c r="B239" s="81" t="s">
        <v>352</v>
      </c>
      <c r="C239" s="19" t="s">
        <v>70</v>
      </c>
      <c r="D239" s="81" t="s">
        <v>353</v>
      </c>
      <c r="E239" s="50" t="s">
        <v>72</v>
      </c>
      <c r="F239" s="133" t="s">
        <v>463</v>
      </c>
      <c r="G239" s="13">
        <v>24150</v>
      </c>
      <c r="H239" s="142">
        <v>0</v>
      </c>
      <c r="I239" s="142">
        <v>693.11</v>
      </c>
      <c r="J239" s="13">
        <v>1714.65</v>
      </c>
      <c r="K239" s="13">
        <v>277.73</v>
      </c>
      <c r="L239" s="142">
        <v>734.16</v>
      </c>
      <c r="M239" s="13">
        <v>1712.24</v>
      </c>
      <c r="N239" s="72">
        <v>17913.54</v>
      </c>
      <c r="O239" s="72">
        <v>19340.810000000001</v>
      </c>
      <c r="P239" s="13">
        <v>19340.810000000001</v>
      </c>
      <c r="Q239" s="13">
        <f t="shared" si="5"/>
        <v>4809.1899999999987</v>
      </c>
      <c r="R239"/>
    </row>
    <row r="240" spans="1:19" ht="15">
      <c r="A240" s="154">
        <v>224</v>
      </c>
      <c r="B240" s="81" t="s">
        <v>356</v>
      </c>
      <c r="C240" s="19" t="s">
        <v>355</v>
      </c>
      <c r="D240" s="81" t="s">
        <v>48</v>
      </c>
      <c r="E240" s="50" t="s">
        <v>96</v>
      </c>
      <c r="F240" s="133" t="s">
        <v>462</v>
      </c>
      <c r="G240" s="13">
        <v>31000</v>
      </c>
      <c r="H240" s="142">
        <v>0</v>
      </c>
      <c r="I240" s="142">
        <v>889.7</v>
      </c>
      <c r="J240" s="13">
        <v>2201</v>
      </c>
      <c r="K240" s="13">
        <v>356.5</v>
      </c>
      <c r="L240" s="142">
        <v>942.4</v>
      </c>
      <c r="M240" s="13">
        <v>2197.9</v>
      </c>
      <c r="N240" s="71">
        <v>125</v>
      </c>
      <c r="O240" s="72">
        <v>1957.1</v>
      </c>
      <c r="P240" s="13">
        <v>14955.75</v>
      </c>
      <c r="Q240" s="13">
        <f t="shared" si="5"/>
        <v>29042.9</v>
      </c>
      <c r="R240"/>
    </row>
    <row r="241" spans="1:22" ht="15">
      <c r="A241" s="154">
        <v>225</v>
      </c>
      <c r="B241" s="81" t="s">
        <v>357</v>
      </c>
      <c r="C241" s="19" t="s">
        <v>355</v>
      </c>
      <c r="D241" s="81" t="s">
        <v>62</v>
      </c>
      <c r="E241" s="50" t="s">
        <v>96</v>
      </c>
      <c r="F241" s="133" t="s">
        <v>462</v>
      </c>
      <c r="G241" s="13">
        <v>50000</v>
      </c>
      <c r="H241" s="13">
        <v>1675.48</v>
      </c>
      <c r="I241" s="13">
        <v>1435</v>
      </c>
      <c r="J241" s="13">
        <v>3550</v>
      </c>
      <c r="K241" s="13">
        <v>575</v>
      </c>
      <c r="L241" s="13">
        <v>1520</v>
      </c>
      <c r="M241" s="13">
        <v>3545</v>
      </c>
      <c r="N241" s="72">
        <v>31160.79</v>
      </c>
      <c r="O241" s="72">
        <v>35767.269999999997</v>
      </c>
      <c r="P241" s="13">
        <v>35418.769999999997</v>
      </c>
      <c r="Q241" s="13">
        <f t="shared" si="5"/>
        <v>14232.730000000003</v>
      </c>
      <c r="R241"/>
    </row>
    <row r="242" spans="1:22" ht="15">
      <c r="A242" s="154">
        <v>226</v>
      </c>
      <c r="B242" s="81" t="s">
        <v>358</v>
      </c>
      <c r="C242" s="19" t="s">
        <v>355</v>
      </c>
      <c r="D242" s="81" t="s">
        <v>62</v>
      </c>
      <c r="E242" s="50" t="s">
        <v>96</v>
      </c>
      <c r="F242" s="133" t="s">
        <v>462</v>
      </c>
      <c r="G242" s="13">
        <v>50000</v>
      </c>
      <c r="H242" s="13">
        <v>1675.48</v>
      </c>
      <c r="I242" s="13">
        <v>1435</v>
      </c>
      <c r="J242" s="13">
        <v>3550</v>
      </c>
      <c r="K242" s="13">
        <v>575</v>
      </c>
      <c r="L242" s="13">
        <v>1520</v>
      </c>
      <c r="M242" s="13">
        <v>3545</v>
      </c>
      <c r="N242" s="72">
        <v>18280.87</v>
      </c>
      <c r="O242" s="72">
        <v>22887.35</v>
      </c>
      <c r="P242" s="13">
        <v>22751.35</v>
      </c>
      <c r="Q242" s="13">
        <f t="shared" si="5"/>
        <v>27112.65</v>
      </c>
      <c r="R242"/>
    </row>
    <row r="243" spans="1:22" ht="15">
      <c r="A243" s="154">
        <v>227</v>
      </c>
      <c r="B243" s="81" t="s">
        <v>362</v>
      </c>
      <c r="C243" s="19" t="s">
        <v>355</v>
      </c>
      <c r="D243" s="81" t="s">
        <v>48</v>
      </c>
      <c r="E243" s="50" t="s">
        <v>96</v>
      </c>
      <c r="F243" s="133" t="s">
        <v>462</v>
      </c>
      <c r="G243" s="13">
        <v>26250</v>
      </c>
      <c r="H243" s="81">
        <v>0</v>
      </c>
      <c r="I243" s="81">
        <v>753.38</v>
      </c>
      <c r="J243" s="13">
        <v>1863.75</v>
      </c>
      <c r="K243" s="13">
        <v>301.88</v>
      </c>
      <c r="L243" s="81">
        <v>798</v>
      </c>
      <c r="M243" s="13">
        <v>1861.13</v>
      </c>
      <c r="N243" s="72">
        <v>16378.85</v>
      </c>
      <c r="O243" s="72">
        <v>17930.23</v>
      </c>
      <c r="P243" s="13">
        <v>17770.419999999998</v>
      </c>
      <c r="Q243" s="13">
        <f>SUM(G243-O243)</f>
        <v>8319.77</v>
      </c>
      <c r="R243"/>
    </row>
    <row r="244" spans="1:22" ht="15">
      <c r="A244" s="154">
        <v>228</v>
      </c>
      <c r="B244" s="81" t="s">
        <v>364</v>
      </c>
      <c r="C244" s="19" t="s">
        <v>355</v>
      </c>
      <c r="D244" s="81" t="s">
        <v>100</v>
      </c>
      <c r="E244" s="50" t="s">
        <v>96</v>
      </c>
      <c r="F244" s="133" t="s">
        <v>462</v>
      </c>
      <c r="G244" s="13">
        <v>38000</v>
      </c>
      <c r="H244" s="81">
        <v>160.38</v>
      </c>
      <c r="I244" s="13">
        <v>1090.5999999999999</v>
      </c>
      <c r="J244" s="13">
        <v>2698</v>
      </c>
      <c r="K244" s="13">
        <v>437</v>
      </c>
      <c r="L244" s="13">
        <v>1155.2</v>
      </c>
      <c r="M244" s="13">
        <v>2694.2</v>
      </c>
      <c r="N244" s="71">
        <v>125</v>
      </c>
      <c r="O244" s="72">
        <v>2531.1799999999998</v>
      </c>
      <c r="P244" s="13">
        <v>2531.1799999999998</v>
      </c>
      <c r="Q244" s="13">
        <f>SUM(G244-O244)</f>
        <v>35468.82</v>
      </c>
      <c r="R244"/>
    </row>
    <row r="245" spans="1:22" ht="15">
      <c r="A245" s="154">
        <v>229</v>
      </c>
      <c r="B245" s="81" t="s">
        <v>354</v>
      </c>
      <c r="C245" s="19" t="s">
        <v>355</v>
      </c>
      <c r="D245" s="81" t="s">
        <v>143</v>
      </c>
      <c r="E245" s="50" t="s">
        <v>72</v>
      </c>
      <c r="F245" s="133" t="s">
        <v>463</v>
      </c>
      <c r="G245" s="13">
        <v>83000</v>
      </c>
      <c r="H245" s="13">
        <v>8106.54</v>
      </c>
      <c r="I245" s="13">
        <v>2382.1</v>
      </c>
      <c r="J245" s="13">
        <v>5893</v>
      </c>
      <c r="K245" s="13">
        <v>620.16999999999996</v>
      </c>
      <c r="L245" s="13">
        <v>2523.1999999999998</v>
      </c>
      <c r="M245" s="13">
        <v>5884.7</v>
      </c>
      <c r="N245" s="72">
        <v>1475.12</v>
      </c>
      <c r="O245" s="72">
        <v>14149.43</v>
      </c>
      <c r="P245" s="13">
        <v>13136.84</v>
      </c>
      <c r="Q245" s="13">
        <f>SUM(G245-O245)</f>
        <v>68850.570000000007</v>
      </c>
      <c r="R245"/>
    </row>
    <row r="246" spans="1:22" ht="15">
      <c r="A246" s="154">
        <v>230</v>
      </c>
      <c r="B246" s="81" t="s">
        <v>359</v>
      </c>
      <c r="C246" s="19" t="s">
        <v>355</v>
      </c>
      <c r="D246" s="81" t="s">
        <v>441</v>
      </c>
      <c r="E246" s="50" t="s">
        <v>72</v>
      </c>
      <c r="F246" s="133" t="s">
        <v>463</v>
      </c>
      <c r="G246" s="13">
        <v>27825</v>
      </c>
      <c r="H246" s="142">
        <v>0</v>
      </c>
      <c r="I246" s="142">
        <v>798.58</v>
      </c>
      <c r="J246" s="13">
        <v>1975.58</v>
      </c>
      <c r="K246" s="13">
        <v>319.99</v>
      </c>
      <c r="L246" s="142">
        <v>845.88</v>
      </c>
      <c r="M246" s="13">
        <v>1972.79</v>
      </c>
      <c r="N246" s="71">
        <v>125</v>
      </c>
      <c r="O246" s="72">
        <v>1769.46</v>
      </c>
      <c r="P246" s="13">
        <v>1769.46</v>
      </c>
      <c r="Q246" s="13">
        <f t="shared" si="5"/>
        <v>26055.54</v>
      </c>
      <c r="R246"/>
    </row>
    <row r="247" spans="1:22" ht="15">
      <c r="A247" s="154">
        <v>231</v>
      </c>
      <c r="B247" s="81" t="s">
        <v>360</v>
      </c>
      <c r="C247" s="19" t="s">
        <v>355</v>
      </c>
      <c r="D247" s="81" t="s">
        <v>48</v>
      </c>
      <c r="E247" s="50" t="s">
        <v>72</v>
      </c>
      <c r="F247" s="133" t="s">
        <v>462</v>
      </c>
      <c r="G247" s="13">
        <v>26250</v>
      </c>
      <c r="H247" s="81">
        <v>0</v>
      </c>
      <c r="I247" s="81">
        <v>753.38</v>
      </c>
      <c r="J247" s="13">
        <v>1863.75</v>
      </c>
      <c r="K247" s="13">
        <v>301.88</v>
      </c>
      <c r="L247" s="142">
        <v>798</v>
      </c>
      <c r="M247" s="13">
        <v>1861.13</v>
      </c>
      <c r="N247" s="71">
        <v>25</v>
      </c>
      <c r="O247" s="72">
        <v>1576.38</v>
      </c>
      <c r="P247" s="13">
        <v>1576.38</v>
      </c>
      <c r="Q247" s="13">
        <f t="shared" si="5"/>
        <v>24673.62</v>
      </c>
      <c r="R247"/>
    </row>
    <row r="248" spans="1:22" s="52" customFormat="1" ht="15" customHeight="1">
      <c r="A248" s="154">
        <v>232</v>
      </c>
      <c r="B248" s="81" t="s">
        <v>361</v>
      </c>
      <c r="C248" s="53" t="s">
        <v>355</v>
      </c>
      <c r="D248" s="81" t="s">
        <v>100</v>
      </c>
      <c r="E248" s="50" t="s">
        <v>72</v>
      </c>
      <c r="F248" s="133" t="s">
        <v>462</v>
      </c>
      <c r="G248" s="13">
        <v>21450</v>
      </c>
      <c r="H248" s="81">
        <v>0</v>
      </c>
      <c r="I248" s="81">
        <v>615.62</v>
      </c>
      <c r="J248" s="13">
        <v>1522.95</v>
      </c>
      <c r="K248" s="13">
        <v>246.68</v>
      </c>
      <c r="L248" s="142">
        <v>652.08000000000004</v>
      </c>
      <c r="M248" s="13">
        <v>1520.81</v>
      </c>
      <c r="N248" s="72">
        <v>5050</v>
      </c>
      <c r="O248" s="72">
        <v>6317.7</v>
      </c>
      <c r="P248" s="13">
        <v>6317.7</v>
      </c>
      <c r="Q248" s="13">
        <f t="shared" si="5"/>
        <v>15132.3</v>
      </c>
      <c r="R248"/>
      <c r="S248" s="51"/>
    </row>
    <row r="249" spans="1:22" ht="15">
      <c r="A249" s="154">
        <v>233</v>
      </c>
      <c r="B249" s="81" t="s">
        <v>363</v>
      </c>
      <c r="C249" s="19" t="s">
        <v>355</v>
      </c>
      <c r="D249" s="81" t="s">
        <v>116</v>
      </c>
      <c r="E249" s="50" t="s">
        <v>72</v>
      </c>
      <c r="F249" s="133" t="s">
        <v>463</v>
      </c>
      <c r="G249" s="13">
        <v>50000</v>
      </c>
      <c r="H249" s="13">
        <v>1854</v>
      </c>
      <c r="I249" s="13">
        <v>1435</v>
      </c>
      <c r="J249" s="13">
        <v>3550</v>
      </c>
      <c r="K249" s="13">
        <v>575</v>
      </c>
      <c r="L249" s="13">
        <v>1520</v>
      </c>
      <c r="M249" s="13">
        <v>3545</v>
      </c>
      <c r="N249" s="72">
        <v>4096</v>
      </c>
      <c r="O249" s="72">
        <v>8905</v>
      </c>
      <c r="P249" s="13">
        <v>8905</v>
      </c>
      <c r="Q249" s="13">
        <f t="shared" si="5"/>
        <v>41095</v>
      </c>
      <c r="R249"/>
    </row>
    <row r="250" spans="1:22" ht="15">
      <c r="A250" s="154">
        <v>234</v>
      </c>
      <c r="B250" s="81" t="s">
        <v>365</v>
      </c>
      <c r="C250" s="19" t="s">
        <v>355</v>
      </c>
      <c r="D250" s="81" t="s">
        <v>62</v>
      </c>
      <c r="E250" s="50" t="s">
        <v>72</v>
      </c>
      <c r="F250" s="133" t="s">
        <v>462</v>
      </c>
      <c r="G250" s="13">
        <v>50000</v>
      </c>
      <c r="H250" s="13">
        <v>1854</v>
      </c>
      <c r="I250" s="13">
        <v>1435</v>
      </c>
      <c r="J250" s="13">
        <v>3550</v>
      </c>
      <c r="K250" s="13">
        <v>575</v>
      </c>
      <c r="L250" s="13">
        <v>1520</v>
      </c>
      <c r="M250" s="13">
        <v>3545</v>
      </c>
      <c r="N250" s="71">
        <v>25</v>
      </c>
      <c r="O250" s="72">
        <v>4834</v>
      </c>
      <c r="P250" s="13">
        <v>4834</v>
      </c>
      <c r="Q250" s="13">
        <f t="shared" si="5"/>
        <v>45166</v>
      </c>
      <c r="R250"/>
    </row>
    <row r="251" spans="1:22" ht="15">
      <c r="A251" s="154">
        <v>235</v>
      </c>
      <c r="B251" s="53" t="s">
        <v>366</v>
      </c>
      <c r="C251" s="19" t="s">
        <v>355</v>
      </c>
      <c r="D251" s="53" t="s">
        <v>446</v>
      </c>
      <c r="E251" s="50" t="s">
        <v>72</v>
      </c>
      <c r="F251" s="133" t="s">
        <v>462</v>
      </c>
      <c r="G251" s="54">
        <v>50000</v>
      </c>
      <c r="H251" s="54">
        <v>1854</v>
      </c>
      <c r="I251" s="54">
        <v>1435</v>
      </c>
      <c r="J251" s="54">
        <v>3550</v>
      </c>
      <c r="K251" s="54">
        <v>575</v>
      </c>
      <c r="L251" s="54">
        <v>1520</v>
      </c>
      <c r="M251" s="54">
        <v>3545</v>
      </c>
      <c r="N251" s="155">
        <v>3742</v>
      </c>
      <c r="O251" s="155">
        <v>8551</v>
      </c>
      <c r="P251" s="54">
        <v>8551</v>
      </c>
      <c r="Q251" s="54">
        <f t="shared" si="5"/>
        <v>41449</v>
      </c>
      <c r="R251"/>
    </row>
    <row r="252" spans="1:22" ht="15">
      <c r="A252" s="154">
        <v>236</v>
      </c>
      <c r="B252" s="81" t="s">
        <v>367</v>
      </c>
      <c r="C252" s="19" t="s">
        <v>368</v>
      </c>
      <c r="D252" s="81" t="s">
        <v>369</v>
      </c>
      <c r="E252" s="50" t="s">
        <v>72</v>
      </c>
      <c r="F252" s="133" t="s">
        <v>463</v>
      </c>
      <c r="G252" s="13">
        <v>24150</v>
      </c>
      <c r="H252" s="81">
        <v>0</v>
      </c>
      <c r="I252" s="81">
        <v>693.11</v>
      </c>
      <c r="J252" s="13">
        <v>1714.65</v>
      </c>
      <c r="K252" s="13">
        <v>277.73</v>
      </c>
      <c r="L252" s="81">
        <v>734.16</v>
      </c>
      <c r="M252" s="13">
        <v>1712.24</v>
      </c>
      <c r="N252" s="72">
        <v>1375.12</v>
      </c>
      <c r="O252" s="72">
        <v>2802.39</v>
      </c>
      <c r="P252" s="13">
        <v>2642.39</v>
      </c>
      <c r="Q252" s="13">
        <f t="shared" si="5"/>
        <v>21347.61</v>
      </c>
      <c r="R252"/>
    </row>
    <row r="253" spans="1:22" ht="15">
      <c r="A253" s="154">
        <v>237</v>
      </c>
      <c r="B253" s="81" t="s">
        <v>370</v>
      </c>
      <c r="C253" s="19" t="s">
        <v>368</v>
      </c>
      <c r="D253" s="81" t="s">
        <v>443</v>
      </c>
      <c r="E253" s="50" t="s">
        <v>72</v>
      </c>
      <c r="F253" s="133" t="s">
        <v>463</v>
      </c>
      <c r="G253" s="13">
        <v>31000</v>
      </c>
      <c r="H253" s="81">
        <v>0</v>
      </c>
      <c r="I253" s="81">
        <v>889.7</v>
      </c>
      <c r="J253" s="13">
        <v>2201</v>
      </c>
      <c r="K253" s="13">
        <v>356.5</v>
      </c>
      <c r="L253" s="81">
        <v>942.4</v>
      </c>
      <c r="M253" s="13">
        <v>2197.9</v>
      </c>
      <c r="N253" s="72">
        <v>24716.04</v>
      </c>
      <c r="O253" s="72">
        <v>26548.14</v>
      </c>
      <c r="P253" s="13">
        <v>26388.14</v>
      </c>
      <c r="Q253" s="13">
        <f t="shared" si="5"/>
        <v>4451.8600000000006</v>
      </c>
      <c r="R253"/>
    </row>
    <row r="254" spans="1:22" ht="15">
      <c r="A254" s="154">
        <v>238</v>
      </c>
      <c r="B254" s="81" t="s">
        <v>373</v>
      </c>
      <c r="C254" s="19" t="s">
        <v>368</v>
      </c>
      <c r="D254" s="81" t="s">
        <v>369</v>
      </c>
      <c r="E254" s="50" t="s">
        <v>72</v>
      </c>
      <c r="F254" s="133" t="s">
        <v>462</v>
      </c>
      <c r="G254" s="13">
        <v>24150</v>
      </c>
      <c r="H254" s="81">
        <v>0</v>
      </c>
      <c r="I254" s="81">
        <v>693.11</v>
      </c>
      <c r="J254" s="13">
        <v>1714.65</v>
      </c>
      <c r="K254" s="13">
        <v>277.73</v>
      </c>
      <c r="L254" s="81">
        <v>734.16</v>
      </c>
      <c r="M254" s="13">
        <v>1712.24</v>
      </c>
      <c r="N254" s="71">
        <v>25</v>
      </c>
      <c r="O254" s="72">
        <v>1452.27</v>
      </c>
      <c r="P254" s="13">
        <v>1452.27</v>
      </c>
      <c r="Q254" s="13">
        <f t="shared" ref="Q254:Q269" si="6">SUM(G254-O254)</f>
        <v>22697.73</v>
      </c>
      <c r="R254"/>
    </row>
    <row r="255" spans="1:22" ht="15">
      <c r="A255" s="154">
        <v>239</v>
      </c>
      <c r="B255" s="81" t="s">
        <v>374</v>
      </c>
      <c r="C255" s="19" t="s">
        <v>368</v>
      </c>
      <c r="D255" s="81" t="s">
        <v>372</v>
      </c>
      <c r="E255" s="50" t="s">
        <v>72</v>
      </c>
      <c r="F255" s="133" t="s">
        <v>463</v>
      </c>
      <c r="G255" s="13">
        <v>24150</v>
      </c>
      <c r="H255" s="81">
        <v>0</v>
      </c>
      <c r="I255" s="81">
        <v>693.11</v>
      </c>
      <c r="J255" s="13">
        <v>1714.65</v>
      </c>
      <c r="K255" s="13">
        <v>277.73</v>
      </c>
      <c r="L255" s="81">
        <v>734.16</v>
      </c>
      <c r="M255" s="13">
        <v>1712.24</v>
      </c>
      <c r="N255" s="71">
        <v>25</v>
      </c>
      <c r="O255" s="72">
        <v>1452.27</v>
      </c>
      <c r="P255" s="13">
        <v>1452.27</v>
      </c>
      <c r="Q255" s="13">
        <f t="shared" si="6"/>
        <v>22697.73</v>
      </c>
      <c r="R255"/>
      <c r="S255" s="51"/>
      <c r="T255" s="52"/>
      <c r="U255" s="52"/>
      <c r="V255" s="52"/>
    </row>
    <row r="256" spans="1:22" s="52" customFormat="1" ht="15">
      <c r="A256" s="154">
        <v>240</v>
      </c>
      <c r="B256" s="81" t="s">
        <v>376</v>
      </c>
      <c r="C256" s="19" t="s">
        <v>368</v>
      </c>
      <c r="D256" s="81" t="s">
        <v>372</v>
      </c>
      <c r="E256" s="50" t="s">
        <v>72</v>
      </c>
      <c r="F256" s="133" t="s">
        <v>463</v>
      </c>
      <c r="G256" s="13">
        <v>24150</v>
      </c>
      <c r="H256" s="142">
        <v>0</v>
      </c>
      <c r="I256" s="142">
        <v>693.11</v>
      </c>
      <c r="J256" s="13">
        <v>1714.65</v>
      </c>
      <c r="K256" s="13">
        <v>277.73</v>
      </c>
      <c r="L256" s="142">
        <v>734.16</v>
      </c>
      <c r="M256" s="13">
        <v>1712.24</v>
      </c>
      <c r="N256" s="72">
        <v>6420.63</v>
      </c>
      <c r="O256" s="72">
        <v>7847.9</v>
      </c>
      <c r="P256" s="13">
        <v>7847.9</v>
      </c>
      <c r="Q256" s="13">
        <f t="shared" si="6"/>
        <v>16302.1</v>
      </c>
      <c r="R256"/>
      <c r="S256" s="51"/>
    </row>
    <row r="257" spans="1:22" s="52" customFormat="1" ht="15">
      <c r="A257" s="154">
        <v>241</v>
      </c>
      <c r="B257" s="81" t="s">
        <v>377</v>
      </c>
      <c r="C257" s="19" t="s">
        <v>368</v>
      </c>
      <c r="D257" s="81" t="s">
        <v>372</v>
      </c>
      <c r="E257" s="50" t="s">
        <v>72</v>
      </c>
      <c r="F257" s="133" t="s">
        <v>463</v>
      </c>
      <c r="G257" s="13">
        <v>24150</v>
      </c>
      <c r="H257" s="142">
        <v>0</v>
      </c>
      <c r="I257" s="142">
        <v>693.11</v>
      </c>
      <c r="J257" s="13">
        <v>1714.65</v>
      </c>
      <c r="K257" s="13">
        <v>277.73</v>
      </c>
      <c r="L257" s="142">
        <v>734.16</v>
      </c>
      <c r="M257" s="13">
        <v>1712.24</v>
      </c>
      <c r="N257" s="72">
        <v>1650</v>
      </c>
      <c r="O257" s="72">
        <v>3077.27</v>
      </c>
      <c r="P257" s="13">
        <v>3077.27</v>
      </c>
      <c r="Q257" s="13">
        <f t="shared" si="6"/>
        <v>21072.73</v>
      </c>
      <c r="R257"/>
      <c r="S257" s="51"/>
    </row>
    <row r="258" spans="1:22" s="52" customFormat="1" ht="15">
      <c r="A258" s="154">
        <v>242</v>
      </c>
      <c r="B258" s="81" t="s">
        <v>378</v>
      </c>
      <c r="C258" s="19" t="s">
        <v>368</v>
      </c>
      <c r="D258" s="81" t="s">
        <v>369</v>
      </c>
      <c r="E258" s="50" t="s">
        <v>72</v>
      </c>
      <c r="F258" s="133" t="s">
        <v>463</v>
      </c>
      <c r="G258" s="13">
        <v>24150</v>
      </c>
      <c r="H258" s="142">
        <v>0</v>
      </c>
      <c r="I258" s="142">
        <v>693.11</v>
      </c>
      <c r="J258" s="13">
        <v>1714.65</v>
      </c>
      <c r="K258" s="13">
        <v>277.73</v>
      </c>
      <c r="L258" s="142">
        <v>734.16</v>
      </c>
      <c r="M258" s="13">
        <v>1712.24</v>
      </c>
      <c r="N258" s="72">
        <v>6407.22</v>
      </c>
      <c r="O258" s="72">
        <v>7834.49</v>
      </c>
      <c r="P258" s="13">
        <v>7834.49</v>
      </c>
      <c r="Q258" s="13">
        <f t="shared" si="6"/>
        <v>16315.51</v>
      </c>
      <c r="R258"/>
      <c r="S258" s="51"/>
    </row>
    <row r="259" spans="1:22" ht="15">
      <c r="A259" s="154">
        <v>243</v>
      </c>
      <c r="B259" s="81" t="s">
        <v>380</v>
      </c>
      <c r="C259" s="19" t="s">
        <v>368</v>
      </c>
      <c r="D259" s="81" t="s">
        <v>143</v>
      </c>
      <c r="E259" s="50" t="s">
        <v>72</v>
      </c>
      <c r="F259" s="133" t="s">
        <v>463</v>
      </c>
      <c r="G259" s="13">
        <v>83000</v>
      </c>
      <c r="H259" s="13">
        <v>8106.54</v>
      </c>
      <c r="I259" s="13">
        <v>2382.1</v>
      </c>
      <c r="J259" s="13">
        <v>5893</v>
      </c>
      <c r="K259" s="13">
        <v>620.16999999999996</v>
      </c>
      <c r="L259" s="13">
        <v>2523.1999999999998</v>
      </c>
      <c r="M259" s="13">
        <v>5884.7</v>
      </c>
      <c r="N259" s="71">
        <v>25</v>
      </c>
      <c r="O259" s="72">
        <v>13036.84</v>
      </c>
      <c r="P259" s="13">
        <v>13036.84</v>
      </c>
      <c r="Q259" s="13">
        <f t="shared" si="6"/>
        <v>69963.16</v>
      </c>
      <c r="R259"/>
    </row>
    <row r="260" spans="1:22" ht="15">
      <c r="A260" s="154">
        <v>244</v>
      </c>
      <c r="B260" s="81" t="s">
        <v>381</v>
      </c>
      <c r="C260" s="19" t="s">
        <v>368</v>
      </c>
      <c r="D260" s="81" t="s">
        <v>62</v>
      </c>
      <c r="E260" s="50" t="s">
        <v>72</v>
      </c>
      <c r="F260" s="133" t="s">
        <v>462</v>
      </c>
      <c r="G260" s="13">
        <v>50000</v>
      </c>
      <c r="H260" s="13">
        <v>1854</v>
      </c>
      <c r="I260" s="13">
        <v>1435</v>
      </c>
      <c r="J260" s="13">
        <v>3550</v>
      </c>
      <c r="K260" s="13">
        <v>575</v>
      </c>
      <c r="L260" s="13">
        <v>1520</v>
      </c>
      <c r="M260" s="13">
        <v>3545</v>
      </c>
      <c r="N260" s="72">
        <v>15075.73</v>
      </c>
      <c r="O260" s="72">
        <v>19884.73</v>
      </c>
      <c r="P260" s="13">
        <v>19884.73</v>
      </c>
      <c r="Q260" s="13">
        <f t="shared" si="6"/>
        <v>30115.27</v>
      </c>
      <c r="R260"/>
    </row>
    <row r="261" spans="1:22" ht="15">
      <c r="A261" s="154">
        <v>245</v>
      </c>
      <c r="B261" s="81" t="s">
        <v>382</v>
      </c>
      <c r="C261" s="19" t="s">
        <v>368</v>
      </c>
      <c r="D261" s="81" t="s">
        <v>372</v>
      </c>
      <c r="E261" s="50" t="s">
        <v>72</v>
      </c>
      <c r="F261" s="133" t="s">
        <v>462</v>
      </c>
      <c r="G261" s="13">
        <v>24150</v>
      </c>
      <c r="H261" s="142">
        <v>0</v>
      </c>
      <c r="I261" s="142">
        <v>693.11</v>
      </c>
      <c r="J261" s="13">
        <v>1714.65</v>
      </c>
      <c r="K261" s="13">
        <v>277.73</v>
      </c>
      <c r="L261" s="142">
        <v>734.16</v>
      </c>
      <c r="M261" s="13">
        <v>1712.24</v>
      </c>
      <c r="N261" s="72">
        <v>1550</v>
      </c>
      <c r="O261" s="72">
        <v>2977.27</v>
      </c>
      <c r="P261" s="13">
        <v>2977.27</v>
      </c>
      <c r="Q261" s="13">
        <f t="shared" si="6"/>
        <v>21172.73</v>
      </c>
      <c r="R261"/>
    </row>
    <row r="262" spans="1:22" ht="15">
      <c r="A262" s="154">
        <v>246</v>
      </c>
      <c r="B262" s="81" t="s">
        <v>383</v>
      </c>
      <c r="C262" s="19" t="s">
        <v>368</v>
      </c>
      <c r="D262" s="81" t="s">
        <v>369</v>
      </c>
      <c r="E262" s="50" t="s">
        <v>72</v>
      </c>
      <c r="F262" s="133" t="s">
        <v>462</v>
      </c>
      <c r="G262" s="13">
        <v>24150</v>
      </c>
      <c r="H262" s="81">
        <v>0</v>
      </c>
      <c r="I262" s="81">
        <v>693.11</v>
      </c>
      <c r="J262" s="13">
        <v>1714.65</v>
      </c>
      <c r="K262" s="13">
        <v>277.73</v>
      </c>
      <c r="L262" s="81">
        <v>734.16</v>
      </c>
      <c r="M262" s="13">
        <v>1712.24</v>
      </c>
      <c r="N262" s="72">
        <v>14348.57</v>
      </c>
      <c r="O262" s="72">
        <v>15775.84</v>
      </c>
      <c r="P262" s="13">
        <v>15455.84</v>
      </c>
      <c r="Q262" s="13">
        <f t="shared" si="6"/>
        <v>8374.16</v>
      </c>
      <c r="R262"/>
    </row>
    <row r="263" spans="1:22" ht="15">
      <c r="A263" s="154">
        <v>247</v>
      </c>
      <c r="B263" s="81" t="s">
        <v>384</v>
      </c>
      <c r="C263" s="19" t="s">
        <v>368</v>
      </c>
      <c r="D263" s="81" t="s">
        <v>100</v>
      </c>
      <c r="E263" s="50" t="s">
        <v>72</v>
      </c>
      <c r="F263" s="133" t="s">
        <v>462</v>
      </c>
      <c r="G263" s="13">
        <v>24150</v>
      </c>
      <c r="H263" s="81">
        <v>0</v>
      </c>
      <c r="I263" s="81">
        <v>693.11</v>
      </c>
      <c r="J263" s="13">
        <v>1714.65</v>
      </c>
      <c r="K263" s="13">
        <v>277.73</v>
      </c>
      <c r="L263" s="81">
        <v>734.16</v>
      </c>
      <c r="M263" s="13">
        <v>1712.24</v>
      </c>
      <c r="N263" s="71">
        <v>125</v>
      </c>
      <c r="O263" s="72">
        <v>1552.27</v>
      </c>
      <c r="P263" s="13">
        <v>1552.27</v>
      </c>
      <c r="Q263" s="13">
        <f t="shared" si="6"/>
        <v>22597.73</v>
      </c>
    </row>
    <row r="264" spans="1:22" ht="15" customHeight="1">
      <c r="A264" s="154">
        <v>248</v>
      </c>
      <c r="B264" s="140" t="s">
        <v>388</v>
      </c>
      <c r="C264" s="19" t="s">
        <v>368</v>
      </c>
      <c r="D264" s="140" t="s">
        <v>387</v>
      </c>
      <c r="E264" s="50" t="s">
        <v>72</v>
      </c>
      <c r="F264" s="133" t="s">
        <v>463</v>
      </c>
      <c r="G264" s="13">
        <v>31000</v>
      </c>
      <c r="H264" s="140">
        <v>0</v>
      </c>
      <c r="I264" s="140">
        <v>889.7</v>
      </c>
      <c r="J264" s="13">
        <v>2201</v>
      </c>
      <c r="K264" s="13">
        <v>356.5</v>
      </c>
      <c r="L264" s="140">
        <v>942.4</v>
      </c>
      <c r="M264" s="13">
        <v>2197.9</v>
      </c>
      <c r="N264" s="71">
        <v>25</v>
      </c>
      <c r="O264" s="72">
        <v>1857.1</v>
      </c>
      <c r="P264" s="13">
        <v>1857.1</v>
      </c>
      <c r="Q264" s="13">
        <f t="shared" si="6"/>
        <v>29142.9</v>
      </c>
    </row>
    <row r="265" spans="1:22" ht="15" customHeight="1">
      <c r="A265" s="154">
        <v>249</v>
      </c>
      <c r="B265" s="140" t="s">
        <v>390</v>
      </c>
      <c r="C265" s="19" t="s">
        <v>368</v>
      </c>
      <c r="D265" s="140" t="s">
        <v>372</v>
      </c>
      <c r="E265" s="50" t="s">
        <v>72</v>
      </c>
      <c r="F265" s="133" t="s">
        <v>462</v>
      </c>
      <c r="G265" s="13">
        <v>24150</v>
      </c>
      <c r="H265" s="140">
        <v>0</v>
      </c>
      <c r="I265" s="140">
        <v>693.11</v>
      </c>
      <c r="J265" s="13">
        <v>1714.65</v>
      </c>
      <c r="K265" s="13">
        <v>277.73</v>
      </c>
      <c r="L265" s="140">
        <v>734.16</v>
      </c>
      <c r="M265" s="13">
        <v>1712.24</v>
      </c>
      <c r="N265" s="72">
        <v>7672.5</v>
      </c>
      <c r="O265" s="72">
        <v>9099.77</v>
      </c>
      <c r="P265" s="13">
        <v>9099.77</v>
      </c>
      <c r="Q265" s="13">
        <f t="shared" si="6"/>
        <v>15050.23</v>
      </c>
    </row>
    <row r="266" spans="1:22" ht="15" customHeight="1">
      <c r="A266" s="154">
        <v>250</v>
      </c>
      <c r="B266" s="140" t="s">
        <v>391</v>
      </c>
      <c r="C266" s="19" t="s">
        <v>368</v>
      </c>
      <c r="D266" s="140" t="s">
        <v>441</v>
      </c>
      <c r="E266" s="50" t="s">
        <v>72</v>
      </c>
      <c r="F266" s="133" t="s">
        <v>463</v>
      </c>
      <c r="G266" s="13">
        <v>50000</v>
      </c>
      <c r="H266" s="13">
        <v>1854</v>
      </c>
      <c r="I266" s="13">
        <v>1435</v>
      </c>
      <c r="J266" s="13">
        <v>3550</v>
      </c>
      <c r="K266" s="13">
        <v>575</v>
      </c>
      <c r="L266" s="13">
        <v>1520</v>
      </c>
      <c r="M266" s="13">
        <v>3545</v>
      </c>
      <c r="N266" s="71">
        <v>25</v>
      </c>
      <c r="O266" s="72">
        <v>4834</v>
      </c>
      <c r="P266" s="13">
        <v>4834</v>
      </c>
      <c r="Q266" s="13">
        <f t="shared" si="6"/>
        <v>45166</v>
      </c>
    </row>
    <row r="267" spans="1:22" ht="15" customHeight="1">
      <c r="A267" s="154">
        <v>251</v>
      </c>
      <c r="B267" s="140" t="s">
        <v>392</v>
      </c>
      <c r="C267" s="53" t="s">
        <v>368</v>
      </c>
      <c r="D267" s="140" t="s">
        <v>393</v>
      </c>
      <c r="E267" s="50" t="s">
        <v>72</v>
      </c>
      <c r="F267" s="133" t="s">
        <v>463</v>
      </c>
      <c r="G267" s="13">
        <v>24150</v>
      </c>
      <c r="H267" s="140">
        <v>0</v>
      </c>
      <c r="I267" s="140">
        <v>693.11</v>
      </c>
      <c r="J267" s="13">
        <v>1714.65</v>
      </c>
      <c r="K267" s="13">
        <v>277.73</v>
      </c>
      <c r="L267" s="140">
        <v>734.16</v>
      </c>
      <c r="M267" s="13">
        <v>1712.24</v>
      </c>
      <c r="N267" s="72">
        <v>2955.23</v>
      </c>
      <c r="O267" s="72">
        <v>4382.5</v>
      </c>
      <c r="P267" s="13">
        <v>4382.5</v>
      </c>
      <c r="Q267" s="13">
        <f t="shared" si="6"/>
        <v>19767.5</v>
      </c>
    </row>
    <row r="268" spans="1:22" ht="15" customHeight="1">
      <c r="A268" s="154">
        <v>252</v>
      </c>
      <c r="B268" s="140" t="s">
        <v>394</v>
      </c>
      <c r="C268" s="19" t="s">
        <v>368</v>
      </c>
      <c r="D268" s="140" t="s">
        <v>372</v>
      </c>
      <c r="E268" s="50" t="s">
        <v>72</v>
      </c>
      <c r="F268" s="133" t="s">
        <v>463</v>
      </c>
      <c r="G268" s="13">
        <v>24150</v>
      </c>
      <c r="H268" s="140">
        <v>0</v>
      </c>
      <c r="I268" s="140">
        <v>693.11</v>
      </c>
      <c r="J268" s="13">
        <v>1714.65</v>
      </c>
      <c r="K268" s="13">
        <v>277.73</v>
      </c>
      <c r="L268" s="140">
        <v>734.16</v>
      </c>
      <c r="M268" s="13">
        <v>1712.24</v>
      </c>
      <c r="N268" s="72">
        <v>7590</v>
      </c>
      <c r="O268" s="72">
        <v>9017.27</v>
      </c>
      <c r="P268" s="13">
        <v>14733.93</v>
      </c>
      <c r="Q268" s="13">
        <f t="shared" si="6"/>
        <v>15132.73</v>
      </c>
    </row>
    <row r="269" spans="1:22" ht="15" customHeight="1">
      <c r="A269" s="154">
        <v>253</v>
      </c>
      <c r="B269" s="140" t="s">
        <v>395</v>
      </c>
      <c r="C269" s="19" t="s">
        <v>368</v>
      </c>
      <c r="D269" s="140" t="s">
        <v>369</v>
      </c>
      <c r="E269" s="50" t="s">
        <v>72</v>
      </c>
      <c r="F269" s="133" t="s">
        <v>462</v>
      </c>
      <c r="G269" s="13">
        <v>24150</v>
      </c>
      <c r="H269" s="142">
        <v>0</v>
      </c>
      <c r="I269" s="142">
        <v>693.11</v>
      </c>
      <c r="J269" s="13">
        <v>1714.65</v>
      </c>
      <c r="K269" s="13">
        <v>277.73</v>
      </c>
      <c r="L269" s="140">
        <v>734.16</v>
      </c>
      <c r="M269" s="13">
        <v>1712.24</v>
      </c>
      <c r="N269" s="72">
        <v>5516.21</v>
      </c>
      <c r="O269" s="72">
        <v>6943.48</v>
      </c>
      <c r="P269" s="13">
        <v>6943.48</v>
      </c>
      <c r="Q269" s="13">
        <f t="shared" si="6"/>
        <v>17206.52</v>
      </c>
    </row>
    <row r="270" spans="1:22" ht="15">
      <c r="A270" s="154">
        <v>254</v>
      </c>
      <c r="B270" s="81" t="s">
        <v>371</v>
      </c>
      <c r="C270" s="19" t="s">
        <v>368</v>
      </c>
      <c r="D270" s="81" t="s">
        <v>372</v>
      </c>
      <c r="E270" s="50" t="s">
        <v>96</v>
      </c>
      <c r="F270" s="133" t="s">
        <v>462</v>
      </c>
      <c r="G270" s="13">
        <v>24150</v>
      </c>
      <c r="H270" s="81">
        <v>0</v>
      </c>
      <c r="I270" s="81">
        <v>693.11</v>
      </c>
      <c r="J270" s="13">
        <v>1714.65</v>
      </c>
      <c r="K270" s="13">
        <v>277.73</v>
      </c>
      <c r="L270" s="81">
        <v>734.16</v>
      </c>
      <c r="M270" s="13">
        <v>1712.24</v>
      </c>
      <c r="N270" s="72">
        <v>8262.4599999999991</v>
      </c>
      <c r="O270" s="72">
        <v>9689.73</v>
      </c>
      <c r="P270" s="13">
        <v>9369.73</v>
      </c>
      <c r="Q270" s="13">
        <f t="shared" si="5"/>
        <v>14460.27</v>
      </c>
      <c r="R270"/>
    </row>
    <row r="271" spans="1:22" s="52" customFormat="1" ht="15">
      <c r="A271" s="154">
        <v>255</v>
      </c>
      <c r="B271" s="81" t="s">
        <v>375</v>
      </c>
      <c r="C271" s="19" t="s">
        <v>368</v>
      </c>
      <c r="D271" s="81" t="s">
        <v>372</v>
      </c>
      <c r="E271" s="50" t="s">
        <v>96</v>
      </c>
      <c r="F271" s="133" t="s">
        <v>462</v>
      </c>
      <c r="G271" s="13">
        <v>24150</v>
      </c>
      <c r="H271" s="142">
        <v>0</v>
      </c>
      <c r="I271" s="142">
        <v>693.11</v>
      </c>
      <c r="J271" s="13">
        <v>1714.65</v>
      </c>
      <c r="K271" s="13">
        <v>277.73</v>
      </c>
      <c r="L271" s="142">
        <v>734.16</v>
      </c>
      <c r="M271" s="13">
        <v>1712.24</v>
      </c>
      <c r="N271" s="71">
        <v>550</v>
      </c>
      <c r="O271" s="72">
        <v>1977.27</v>
      </c>
      <c r="P271" s="13">
        <v>1977.27</v>
      </c>
      <c r="Q271" s="13">
        <f t="shared" si="5"/>
        <v>22172.73</v>
      </c>
      <c r="R271"/>
      <c r="S271" s="51"/>
    </row>
    <row r="272" spans="1:22" s="52" customFormat="1" ht="15">
      <c r="A272" s="154">
        <v>256</v>
      </c>
      <c r="B272" s="81" t="s">
        <v>379</v>
      </c>
      <c r="C272" s="19" t="s">
        <v>368</v>
      </c>
      <c r="D272" s="81" t="s">
        <v>48</v>
      </c>
      <c r="E272" s="50" t="s">
        <v>96</v>
      </c>
      <c r="F272" s="133" t="s">
        <v>463</v>
      </c>
      <c r="G272" s="13">
        <v>26250</v>
      </c>
      <c r="H272" s="142">
        <v>0</v>
      </c>
      <c r="I272" s="142">
        <v>753.38</v>
      </c>
      <c r="J272" s="13">
        <v>1863.75</v>
      </c>
      <c r="K272" s="13">
        <v>301.88</v>
      </c>
      <c r="L272" s="142">
        <v>798</v>
      </c>
      <c r="M272" s="13">
        <v>1861.13</v>
      </c>
      <c r="N272" s="72">
        <v>2865.24</v>
      </c>
      <c r="O272" s="72">
        <v>4416.62</v>
      </c>
      <c r="P272" s="13">
        <v>4096.62</v>
      </c>
      <c r="Q272" s="13">
        <f t="shared" si="5"/>
        <v>21833.38</v>
      </c>
      <c r="R272"/>
      <c r="S272" s="20"/>
      <c r="T272" s="20"/>
      <c r="U272" s="20"/>
      <c r="V272" s="20"/>
    </row>
    <row r="273" spans="1:17" ht="15" customHeight="1">
      <c r="A273" s="154">
        <v>257</v>
      </c>
      <c r="B273" s="81" t="s">
        <v>385</v>
      </c>
      <c r="C273" s="19" t="s">
        <v>368</v>
      </c>
      <c r="D273" s="81" t="s">
        <v>369</v>
      </c>
      <c r="E273" s="50" t="s">
        <v>96</v>
      </c>
      <c r="F273" s="133" t="s">
        <v>462</v>
      </c>
      <c r="G273" s="13">
        <v>24150</v>
      </c>
      <c r="H273" s="81">
        <v>0</v>
      </c>
      <c r="I273" s="81">
        <v>693.11</v>
      </c>
      <c r="J273" s="13">
        <v>1714.65</v>
      </c>
      <c r="K273" s="13">
        <v>277.73</v>
      </c>
      <c r="L273" s="81">
        <v>734.16</v>
      </c>
      <c r="M273" s="13">
        <v>1712.24</v>
      </c>
      <c r="N273" s="72">
        <v>3850.24</v>
      </c>
      <c r="O273" s="72">
        <v>5277.51</v>
      </c>
      <c r="P273" s="13">
        <v>4957.51</v>
      </c>
      <c r="Q273" s="13">
        <f t="shared" si="5"/>
        <v>18872.489999999998</v>
      </c>
    </row>
    <row r="274" spans="1:17" ht="15" customHeight="1">
      <c r="A274" s="154">
        <v>258</v>
      </c>
      <c r="B274" s="140" t="s">
        <v>386</v>
      </c>
      <c r="C274" s="19" t="s">
        <v>368</v>
      </c>
      <c r="D274" s="140" t="s">
        <v>387</v>
      </c>
      <c r="E274" s="50" t="s">
        <v>96</v>
      </c>
      <c r="F274" s="133" t="s">
        <v>463</v>
      </c>
      <c r="G274" s="13">
        <v>33000</v>
      </c>
      <c r="H274" s="140">
        <v>0</v>
      </c>
      <c r="I274" s="140">
        <v>947.1</v>
      </c>
      <c r="J274" s="13">
        <v>2343</v>
      </c>
      <c r="K274" s="13">
        <v>379.5</v>
      </c>
      <c r="L274" s="13">
        <v>1003.2</v>
      </c>
      <c r="M274" s="13">
        <v>2339.6999999999998</v>
      </c>
      <c r="N274" s="71">
        <v>25</v>
      </c>
      <c r="O274" s="72">
        <v>1975.3</v>
      </c>
      <c r="P274" s="13">
        <v>1975.3</v>
      </c>
      <c r="Q274" s="13">
        <f t="shared" si="5"/>
        <v>31024.7</v>
      </c>
    </row>
    <row r="275" spans="1:17" s="52" customFormat="1" ht="15" customHeight="1">
      <c r="A275" s="154">
        <v>259</v>
      </c>
      <c r="B275" s="142" t="s">
        <v>389</v>
      </c>
      <c r="C275" s="19" t="s">
        <v>368</v>
      </c>
      <c r="D275" s="142" t="s">
        <v>369</v>
      </c>
      <c r="E275" s="50" t="s">
        <v>96</v>
      </c>
      <c r="F275" s="133" t="s">
        <v>463</v>
      </c>
      <c r="G275" s="13">
        <v>24150</v>
      </c>
      <c r="H275" s="142">
        <v>0</v>
      </c>
      <c r="I275" s="142">
        <v>693.11</v>
      </c>
      <c r="J275" s="13">
        <v>1714.65</v>
      </c>
      <c r="K275" s="13">
        <v>277.73</v>
      </c>
      <c r="L275" s="142">
        <v>734.16</v>
      </c>
      <c r="M275" s="13">
        <v>1712.24</v>
      </c>
      <c r="N275" s="72">
        <v>8456.9500000000007</v>
      </c>
      <c r="O275" s="72">
        <v>9884.2199999999993</v>
      </c>
      <c r="P275" s="13">
        <v>9884.2199999999993</v>
      </c>
      <c r="Q275" s="13">
        <f t="shared" si="5"/>
        <v>14265.78</v>
      </c>
    </row>
    <row r="276" spans="1:17" ht="15" customHeight="1">
      <c r="A276" s="63"/>
      <c r="B276" s="75"/>
      <c r="C276" s="76"/>
      <c r="D276" s="75"/>
      <c r="E276" s="74" t="s">
        <v>24</v>
      </c>
      <c r="F276" s="74"/>
      <c r="G276" s="77">
        <f>SUM(G17:G275)</f>
        <v>8063192</v>
      </c>
      <c r="H276" s="77">
        <f t="shared" ref="H276:Q276" si="7">SUM(H17:H275)</f>
        <v>200537.75000000003</v>
      </c>
      <c r="I276" s="77">
        <f t="shared" si="7"/>
        <v>230604.19999999966</v>
      </c>
      <c r="J276" s="77">
        <f t="shared" si="7"/>
        <v>572486.69000000006</v>
      </c>
      <c r="K276" s="77">
        <f t="shared" si="7"/>
        <v>85995.509999999835</v>
      </c>
      <c r="L276" s="77">
        <f t="shared" si="7"/>
        <v>244427.01000000056</v>
      </c>
      <c r="M276" s="77">
        <f t="shared" si="7"/>
        <v>567046.80999999994</v>
      </c>
      <c r="N276" s="77">
        <f t="shared" si="7"/>
        <v>1604098.2400000007</v>
      </c>
      <c r="O276" s="77">
        <f t="shared" si="7"/>
        <v>2266858.3999999976</v>
      </c>
      <c r="P276" s="77">
        <f t="shared" si="7"/>
        <v>2366540.1699999981</v>
      </c>
      <c r="Q276" s="77">
        <f t="shared" si="7"/>
        <v>5796333.6000000061</v>
      </c>
    </row>
    <row r="277" spans="1:17" ht="15" customHeight="1">
      <c r="A277"/>
      <c r="C277" s="59"/>
      <c r="D277"/>
      <c r="E277" s="58"/>
      <c r="F277" s="58"/>
      <c r="G277" s="6"/>
      <c r="H277"/>
      <c r="I277"/>
      <c r="J277" s="6"/>
      <c r="K277" s="6"/>
      <c r="L277"/>
      <c r="M277" s="6"/>
      <c r="N277" s="6"/>
      <c r="O277" s="6"/>
      <c r="P277" s="60"/>
      <c r="Q277" s="6"/>
    </row>
    <row r="278" spans="1:17" ht="11.25" customHeight="1">
      <c r="E278" s="5"/>
      <c r="F278" s="5"/>
      <c r="O278"/>
    </row>
    <row r="279" spans="1:17" ht="16.5" customHeight="1">
      <c r="E279" s="5"/>
      <c r="F279" s="5"/>
      <c r="O279"/>
    </row>
    <row r="280" spans="1:17" ht="15">
      <c r="E280" s="5"/>
      <c r="F280" s="5"/>
      <c r="O280"/>
    </row>
    <row r="281" spans="1:17" ht="15">
      <c r="O281"/>
    </row>
    <row r="282" spans="1:17" ht="15">
      <c r="O282"/>
    </row>
    <row r="283" spans="1:17" ht="15">
      <c r="O283"/>
    </row>
    <row r="284" spans="1:17" ht="15">
      <c r="O284"/>
    </row>
    <row r="285" spans="1:17" ht="15">
      <c r="O285"/>
    </row>
    <row r="286" spans="1:17" ht="15">
      <c r="O286"/>
    </row>
    <row r="287" spans="1:17" ht="15">
      <c r="O287"/>
    </row>
    <row r="288" spans="1:17" ht="15">
      <c r="O288"/>
    </row>
    <row r="289" spans="15:15" ht="15">
      <c r="O289"/>
    </row>
    <row r="290" spans="15:15" ht="15">
      <c r="O290"/>
    </row>
    <row r="291" spans="15:15" ht="15">
      <c r="O291"/>
    </row>
    <row r="292" spans="15:15" ht="15">
      <c r="O292"/>
    </row>
    <row r="293" spans="15:15" ht="15">
      <c r="O293"/>
    </row>
    <row r="294" spans="15:15" ht="15">
      <c r="O294"/>
    </row>
    <row r="295" spans="15:15" ht="15">
      <c r="O295"/>
    </row>
    <row r="296" spans="15:15" ht="15">
      <c r="O296"/>
    </row>
    <row r="297" spans="15:15" ht="15">
      <c r="O297"/>
    </row>
  </sheetData>
  <autoFilter ref="A12:Q273">
    <filterColumn colId="8" showButton="0"/>
    <filterColumn colId="9" showButton="0"/>
    <filterColumn colId="10" showButton="0"/>
    <filterColumn colId="11" showButton="0"/>
    <sortState ref="A20:Q282">
      <sortCondition ref="C12:C273"/>
    </sortState>
  </autoFilter>
  <mergeCells count="17">
    <mergeCell ref="A10:P10"/>
    <mergeCell ref="A9:P9"/>
    <mergeCell ref="A8:P8"/>
    <mergeCell ref="O12:O16"/>
    <mergeCell ref="A12:A16"/>
    <mergeCell ref="B12:B16"/>
    <mergeCell ref="C12:C16"/>
    <mergeCell ref="D12:D16"/>
    <mergeCell ref="G12:G16"/>
    <mergeCell ref="H12:H16"/>
    <mergeCell ref="E12:E16"/>
    <mergeCell ref="Q12:Q16"/>
    <mergeCell ref="I13:J13"/>
    <mergeCell ref="K13:K16"/>
    <mergeCell ref="L13:M13"/>
    <mergeCell ref="P13:P15"/>
    <mergeCell ref="I12:M12"/>
  </mergeCells>
  <pageMargins left="0.25" right="0.25" top="0.75" bottom="0.75" header="0.3" footer="0.3"/>
  <pageSetup paperSize="3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sqref="A1:O53"/>
    </sheetView>
  </sheetViews>
  <sheetFormatPr baseColWidth="10" defaultRowHeight="15"/>
  <cols>
    <col min="1" max="1" width="4.42578125" bestFit="1" customWidth="1"/>
    <col min="2" max="2" width="38.85546875" bestFit="1" customWidth="1"/>
    <col min="3" max="3" width="20.5703125" customWidth="1"/>
    <col min="4" max="4" width="25.7109375" customWidth="1"/>
    <col min="5" max="5" width="24.140625" customWidth="1"/>
    <col min="6" max="6" width="11.140625" customWidth="1"/>
    <col min="8" max="8" width="10.5703125" customWidth="1"/>
    <col min="10" max="10" width="8.85546875" customWidth="1"/>
    <col min="13" max="13" width="11.140625" customWidth="1"/>
    <col min="14" max="15" width="11.42578125" hidden="1" customWidth="1"/>
  </cols>
  <sheetData>
    <row r="1" spans="1:16" s="20" customFormat="1" ht="12" customHeight="1">
      <c r="A1" s="70"/>
      <c r="B1" s="42"/>
      <c r="C1" s="42"/>
      <c r="D1" s="42"/>
      <c r="E1" s="42"/>
      <c r="F1" s="42"/>
      <c r="G1" s="42"/>
      <c r="H1" s="42"/>
      <c r="I1" s="42"/>
      <c r="J1" s="42"/>
      <c r="K1" s="42"/>
      <c r="L1" s="43"/>
      <c r="M1" s="42"/>
      <c r="N1" s="42"/>
      <c r="O1" s="42"/>
      <c r="P1" s="42"/>
    </row>
    <row r="2" spans="1:16" s="20" customFormat="1" ht="12" customHeight="1">
      <c r="A2" s="70"/>
      <c r="B2" s="42"/>
      <c r="C2" s="42"/>
      <c r="D2" s="42"/>
      <c r="E2" s="42"/>
      <c r="F2" s="42"/>
      <c r="G2" s="42"/>
      <c r="H2" s="42"/>
      <c r="I2" s="42"/>
      <c r="J2" s="42"/>
      <c r="K2" s="42"/>
      <c r="L2" s="43"/>
      <c r="M2" s="42"/>
      <c r="N2" s="42"/>
      <c r="O2" s="42"/>
      <c r="P2" s="42"/>
    </row>
    <row r="3" spans="1:16" s="20" customFormat="1" ht="12" customHeight="1">
      <c r="A3" s="70"/>
      <c r="B3" s="42"/>
      <c r="C3" s="42"/>
      <c r="D3" s="42"/>
      <c r="E3" s="42"/>
      <c r="F3" s="42"/>
      <c r="G3" s="42"/>
      <c r="H3" s="42"/>
      <c r="I3" s="42"/>
      <c r="J3" s="42"/>
      <c r="K3" s="42"/>
      <c r="L3" s="43"/>
      <c r="M3" s="42"/>
      <c r="N3" s="42"/>
      <c r="O3" s="42"/>
      <c r="P3" s="42"/>
    </row>
    <row r="4" spans="1:16" s="20" customFormat="1" ht="12" customHeight="1">
      <c r="A4" s="70"/>
      <c r="B4" s="42"/>
      <c r="C4" s="42"/>
      <c r="D4" s="42"/>
      <c r="E4" s="42"/>
      <c r="F4" s="42"/>
      <c r="G4" s="42"/>
      <c r="H4" s="42"/>
      <c r="I4" s="42"/>
      <c r="J4" s="42"/>
      <c r="K4" s="42"/>
      <c r="L4" s="43"/>
      <c r="M4" s="42"/>
      <c r="N4" s="42"/>
      <c r="O4" s="42"/>
      <c r="P4" s="42"/>
    </row>
    <row r="5" spans="1:16" s="20" customFormat="1" ht="12" customHeight="1">
      <c r="A5" s="70"/>
      <c r="B5" s="42"/>
      <c r="C5" s="42"/>
      <c r="D5" s="42"/>
      <c r="E5" s="42"/>
      <c r="F5" s="42"/>
      <c r="G5" s="42"/>
      <c r="H5" s="42"/>
      <c r="I5" s="42"/>
      <c r="J5" s="42"/>
      <c r="K5" s="42"/>
      <c r="L5" s="43"/>
      <c r="M5" s="42"/>
      <c r="N5" s="42"/>
      <c r="O5" s="42"/>
      <c r="P5" s="42"/>
    </row>
    <row r="6" spans="1:16" s="20" customFormat="1" ht="12" customHeight="1">
      <c r="A6" s="70"/>
      <c r="B6" s="42"/>
      <c r="C6" s="42"/>
      <c r="D6" s="42"/>
      <c r="E6" s="42"/>
      <c r="F6" s="42"/>
      <c r="G6" s="42"/>
      <c r="H6" s="42"/>
      <c r="I6" s="42"/>
      <c r="J6" s="42"/>
      <c r="K6" s="42"/>
      <c r="L6" s="43"/>
      <c r="M6" s="42"/>
      <c r="N6" s="42"/>
      <c r="O6" s="42"/>
      <c r="P6" s="42"/>
    </row>
    <row r="7" spans="1:16" s="71" customFormat="1" ht="19.5" customHeight="1">
      <c r="A7" s="157" t="s">
        <v>397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  <c r="N7" s="157"/>
      <c r="O7" s="157"/>
    </row>
    <row r="8" spans="1:16" s="71" customFormat="1" ht="18.75" customHeight="1">
      <c r="A8" s="158" t="s">
        <v>481</v>
      </c>
      <c r="B8" s="158"/>
      <c r="C8" s="158"/>
      <c r="D8" s="158"/>
      <c r="E8" s="158"/>
      <c r="F8" s="158"/>
      <c r="G8" s="158"/>
      <c r="H8" s="158"/>
      <c r="I8" s="158"/>
      <c r="J8" s="158"/>
      <c r="K8" s="158"/>
      <c r="L8" s="158"/>
      <c r="M8" s="158"/>
      <c r="N8" s="158"/>
      <c r="O8" s="158"/>
    </row>
    <row r="9" spans="1:16" s="61" customFormat="1" ht="12" customHeight="1">
      <c r="A9" s="159" t="s">
        <v>439</v>
      </c>
      <c r="B9" s="159"/>
      <c r="C9" s="159"/>
      <c r="D9" s="159"/>
      <c r="E9" s="159"/>
      <c r="F9" s="159"/>
      <c r="G9" s="159"/>
      <c r="H9" s="159"/>
      <c r="I9" s="159"/>
      <c r="J9" s="159"/>
      <c r="K9" s="159"/>
      <c r="L9" s="159"/>
      <c r="M9" s="159"/>
      <c r="N9" s="159"/>
      <c r="O9" s="159"/>
    </row>
    <row r="10" spans="1:16" s="89" customFormat="1" ht="45">
      <c r="A10" s="123" t="s">
        <v>398</v>
      </c>
      <c r="B10" s="123" t="s">
        <v>1</v>
      </c>
      <c r="C10" s="123" t="s">
        <v>2</v>
      </c>
      <c r="D10" s="123" t="s">
        <v>399</v>
      </c>
      <c r="E10" s="123" t="s">
        <v>23</v>
      </c>
      <c r="F10" s="124" t="s">
        <v>400</v>
      </c>
      <c r="G10" s="123" t="s">
        <v>401</v>
      </c>
      <c r="H10" s="123" t="s">
        <v>402</v>
      </c>
      <c r="I10" s="123" t="s">
        <v>403</v>
      </c>
      <c r="J10" s="123" t="s">
        <v>404</v>
      </c>
      <c r="K10" s="123" t="s">
        <v>21</v>
      </c>
      <c r="L10" s="123" t="s">
        <v>22</v>
      </c>
      <c r="M10" s="123" t="s">
        <v>405</v>
      </c>
    </row>
    <row r="11" spans="1:16" s="89" customFormat="1">
      <c r="A11" s="125">
        <v>1</v>
      </c>
      <c r="B11" s="144" t="s">
        <v>407</v>
      </c>
      <c r="C11" s="144" t="s">
        <v>433</v>
      </c>
      <c r="D11" s="144" t="s">
        <v>431</v>
      </c>
      <c r="E11" s="144" t="s">
        <v>406</v>
      </c>
      <c r="F11" s="133" t="s">
        <v>463</v>
      </c>
      <c r="G11" s="145">
        <v>15000</v>
      </c>
      <c r="H11" s="145">
        <v>0</v>
      </c>
      <c r="I11" s="144">
        <v>0</v>
      </c>
      <c r="J11" s="145">
        <v>0</v>
      </c>
      <c r="K11" s="144">
        <v>2025</v>
      </c>
      <c r="L11" s="144">
        <v>2025</v>
      </c>
      <c r="M11" s="88">
        <f>SUM(G11-L11)</f>
        <v>12975</v>
      </c>
    </row>
    <row r="12" spans="1:16" s="89" customFormat="1">
      <c r="A12" s="125">
        <v>2</v>
      </c>
      <c r="B12" s="144" t="s">
        <v>408</v>
      </c>
      <c r="C12" s="144" t="s">
        <v>433</v>
      </c>
      <c r="D12" s="144" t="s">
        <v>431</v>
      </c>
      <c r="E12" s="144" t="s">
        <v>406</v>
      </c>
      <c r="F12" s="133" t="s">
        <v>463</v>
      </c>
      <c r="G12" s="145">
        <v>13800</v>
      </c>
      <c r="H12" s="145">
        <v>0</v>
      </c>
      <c r="I12" s="144">
        <v>0</v>
      </c>
      <c r="J12" s="145">
        <v>0</v>
      </c>
      <c r="K12" s="144">
        <v>0</v>
      </c>
      <c r="L12" s="144">
        <v>0</v>
      </c>
      <c r="M12" s="88">
        <f t="shared" ref="M12:M34" si="0">SUM(G12-L12)</f>
        <v>13800</v>
      </c>
    </row>
    <row r="13" spans="1:16" s="89" customFormat="1">
      <c r="A13" s="125">
        <v>3</v>
      </c>
      <c r="B13" s="144" t="s">
        <v>409</v>
      </c>
      <c r="C13" s="144" t="s">
        <v>433</v>
      </c>
      <c r="D13" s="144" t="s">
        <v>431</v>
      </c>
      <c r="E13" s="144" t="s">
        <v>406</v>
      </c>
      <c r="F13" s="133" t="s">
        <v>463</v>
      </c>
      <c r="G13" s="145">
        <v>10000</v>
      </c>
      <c r="H13" s="145">
        <v>0</v>
      </c>
      <c r="I13" s="144">
        <v>0</v>
      </c>
      <c r="J13" s="145">
        <v>0</v>
      </c>
      <c r="K13" s="144">
        <v>0</v>
      </c>
      <c r="L13" s="144">
        <v>0</v>
      </c>
      <c r="M13" s="88">
        <f t="shared" si="0"/>
        <v>10000</v>
      </c>
    </row>
    <row r="14" spans="1:16" s="89" customFormat="1">
      <c r="A14" s="125">
        <v>4</v>
      </c>
      <c r="B14" s="144" t="s">
        <v>410</v>
      </c>
      <c r="C14" s="144" t="s">
        <v>433</v>
      </c>
      <c r="D14" s="144" t="s">
        <v>431</v>
      </c>
      <c r="E14" s="144" t="s">
        <v>406</v>
      </c>
      <c r="F14" s="133" t="s">
        <v>463</v>
      </c>
      <c r="G14" s="145">
        <v>15000</v>
      </c>
      <c r="H14" s="145">
        <v>0</v>
      </c>
      <c r="I14" s="144">
        <v>0</v>
      </c>
      <c r="J14" s="145">
        <v>0</v>
      </c>
      <c r="K14" s="144">
        <v>2525</v>
      </c>
      <c r="L14" s="144">
        <v>2525</v>
      </c>
      <c r="M14" s="88">
        <f t="shared" si="0"/>
        <v>12475</v>
      </c>
    </row>
    <row r="15" spans="1:16" s="89" customFormat="1">
      <c r="A15" s="125">
        <v>5</v>
      </c>
      <c r="B15" s="144" t="s">
        <v>411</v>
      </c>
      <c r="C15" s="144" t="s">
        <v>433</v>
      </c>
      <c r="D15" s="144" t="s">
        <v>431</v>
      </c>
      <c r="E15" s="144" t="s">
        <v>406</v>
      </c>
      <c r="F15" s="133" t="s">
        <v>463</v>
      </c>
      <c r="G15" s="145">
        <v>15000</v>
      </c>
      <c r="H15" s="145">
        <v>0</v>
      </c>
      <c r="I15" s="144">
        <v>0</v>
      </c>
      <c r="J15" s="145">
        <v>0</v>
      </c>
      <c r="K15" s="145">
        <v>1025</v>
      </c>
      <c r="L15" s="145">
        <v>1025</v>
      </c>
      <c r="M15" s="88">
        <f t="shared" si="0"/>
        <v>13975</v>
      </c>
    </row>
    <row r="16" spans="1:16" s="89" customFormat="1">
      <c r="A16" s="125">
        <v>6</v>
      </c>
      <c r="B16" s="144" t="s">
        <v>412</v>
      </c>
      <c r="C16" s="144" t="s">
        <v>433</v>
      </c>
      <c r="D16" s="144" t="s">
        <v>431</v>
      </c>
      <c r="E16" s="144" t="s">
        <v>406</v>
      </c>
      <c r="F16" s="133" t="s">
        <v>463</v>
      </c>
      <c r="G16" s="145">
        <v>15000</v>
      </c>
      <c r="H16" s="145">
        <v>0</v>
      </c>
      <c r="I16" s="144">
        <v>0</v>
      </c>
      <c r="J16" s="145">
        <v>0</v>
      </c>
      <c r="K16" s="144">
        <v>0</v>
      </c>
      <c r="L16" s="144">
        <v>0</v>
      </c>
      <c r="M16" s="88">
        <f t="shared" si="0"/>
        <v>15000</v>
      </c>
    </row>
    <row r="17" spans="1:13" s="89" customFormat="1">
      <c r="A17" s="125">
        <v>7</v>
      </c>
      <c r="B17" s="144" t="s">
        <v>413</v>
      </c>
      <c r="C17" s="144" t="s">
        <v>433</v>
      </c>
      <c r="D17" s="153" t="s">
        <v>432</v>
      </c>
      <c r="E17" s="144" t="s">
        <v>406</v>
      </c>
      <c r="F17" s="133" t="s">
        <v>463</v>
      </c>
      <c r="G17" s="145">
        <v>60000</v>
      </c>
      <c r="H17" s="145">
        <v>0</v>
      </c>
      <c r="I17" s="145">
        <v>4195.88</v>
      </c>
      <c r="J17" s="145">
        <v>0</v>
      </c>
      <c r="K17" s="144">
        <v>0</v>
      </c>
      <c r="L17" s="145">
        <v>4195.88</v>
      </c>
      <c r="M17" s="88">
        <f t="shared" si="0"/>
        <v>55804.12</v>
      </c>
    </row>
    <row r="18" spans="1:13" s="89" customFormat="1">
      <c r="A18" s="125">
        <v>8</v>
      </c>
      <c r="B18" s="144" t="s">
        <v>414</v>
      </c>
      <c r="C18" s="144" t="s">
        <v>433</v>
      </c>
      <c r="D18" s="144" t="s">
        <v>431</v>
      </c>
      <c r="E18" s="144" t="s">
        <v>406</v>
      </c>
      <c r="F18" s="133" t="s">
        <v>463</v>
      </c>
      <c r="G18" s="145">
        <v>15000</v>
      </c>
      <c r="H18" s="145">
        <v>0</v>
      </c>
      <c r="I18" s="144">
        <v>0</v>
      </c>
      <c r="J18" s="145">
        <v>0</v>
      </c>
      <c r="K18" s="144">
        <v>0</v>
      </c>
      <c r="L18" s="144">
        <v>0</v>
      </c>
      <c r="M18" s="88">
        <f t="shared" si="0"/>
        <v>15000</v>
      </c>
    </row>
    <row r="19" spans="1:13" s="89" customFormat="1">
      <c r="A19" s="125">
        <v>9</v>
      </c>
      <c r="B19" s="144" t="s">
        <v>415</v>
      </c>
      <c r="C19" s="144" t="s">
        <v>433</v>
      </c>
      <c r="D19" s="144" t="s">
        <v>431</v>
      </c>
      <c r="E19" s="144" t="s">
        <v>406</v>
      </c>
      <c r="F19" s="133" t="s">
        <v>463</v>
      </c>
      <c r="G19" s="145">
        <v>13800</v>
      </c>
      <c r="H19" s="145">
        <v>0</v>
      </c>
      <c r="I19" s="144">
        <v>0</v>
      </c>
      <c r="J19" s="145">
        <v>0</v>
      </c>
      <c r="K19" s="144">
        <v>0</v>
      </c>
      <c r="L19" s="144">
        <v>0</v>
      </c>
      <c r="M19" s="88">
        <f t="shared" si="0"/>
        <v>13800</v>
      </c>
    </row>
    <row r="20" spans="1:13" s="89" customFormat="1">
      <c r="A20" s="125">
        <v>10</v>
      </c>
      <c r="B20" s="144" t="s">
        <v>416</v>
      </c>
      <c r="C20" s="144" t="s">
        <v>433</v>
      </c>
      <c r="D20" s="144" t="s">
        <v>431</v>
      </c>
      <c r="E20" s="144" t="s">
        <v>406</v>
      </c>
      <c r="F20" s="133" t="s">
        <v>463</v>
      </c>
      <c r="G20" s="145">
        <v>15000</v>
      </c>
      <c r="H20" s="145">
        <v>0</v>
      </c>
      <c r="I20" s="144">
        <v>0</v>
      </c>
      <c r="J20" s="145">
        <v>0</v>
      </c>
      <c r="K20" s="144">
        <v>0</v>
      </c>
      <c r="L20" s="144">
        <v>0</v>
      </c>
      <c r="M20" s="88">
        <f t="shared" si="0"/>
        <v>15000</v>
      </c>
    </row>
    <row r="21" spans="1:13" s="89" customFormat="1">
      <c r="A21" s="125">
        <v>11</v>
      </c>
      <c r="B21" s="144" t="s">
        <v>417</v>
      </c>
      <c r="C21" s="144" t="s">
        <v>433</v>
      </c>
      <c r="D21" s="144" t="s">
        <v>431</v>
      </c>
      <c r="E21" s="144" t="s">
        <v>406</v>
      </c>
      <c r="F21" s="133" t="s">
        <v>463</v>
      </c>
      <c r="G21" s="145">
        <v>15000</v>
      </c>
      <c r="H21" s="145">
        <v>0</v>
      </c>
      <c r="I21" s="144">
        <v>0</v>
      </c>
      <c r="J21" s="145">
        <v>0</v>
      </c>
      <c r="K21" s="144">
        <v>0</v>
      </c>
      <c r="L21" s="144">
        <v>0</v>
      </c>
      <c r="M21" s="88">
        <f t="shared" si="0"/>
        <v>15000</v>
      </c>
    </row>
    <row r="22" spans="1:13" s="89" customFormat="1">
      <c r="A22" s="125">
        <v>12</v>
      </c>
      <c r="B22" s="144" t="s">
        <v>418</v>
      </c>
      <c r="C22" s="144" t="s">
        <v>433</v>
      </c>
      <c r="D22" s="144" t="s">
        <v>431</v>
      </c>
      <c r="E22" s="144" t="s">
        <v>406</v>
      </c>
      <c r="F22" s="133" t="s">
        <v>463</v>
      </c>
      <c r="G22" s="145">
        <v>15000</v>
      </c>
      <c r="H22" s="145">
        <v>0</v>
      </c>
      <c r="I22" s="144">
        <v>0</v>
      </c>
      <c r="J22" s="145">
        <v>0</v>
      </c>
      <c r="K22" s="144">
        <v>0</v>
      </c>
      <c r="L22" s="144">
        <v>0</v>
      </c>
      <c r="M22" s="88">
        <f t="shared" si="0"/>
        <v>15000</v>
      </c>
    </row>
    <row r="23" spans="1:13" s="89" customFormat="1">
      <c r="A23" s="125">
        <v>13</v>
      </c>
      <c r="B23" s="144" t="s">
        <v>419</v>
      </c>
      <c r="C23" s="144" t="s">
        <v>433</v>
      </c>
      <c r="D23" s="144" t="s">
        <v>431</v>
      </c>
      <c r="E23" s="144" t="s">
        <v>406</v>
      </c>
      <c r="F23" s="133" t="s">
        <v>463</v>
      </c>
      <c r="G23" s="145">
        <v>15000</v>
      </c>
      <c r="H23" s="145">
        <v>0</v>
      </c>
      <c r="I23" s="144">
        <v>0</v>
      </c>
      <c r="J23" s="145">
        <v>0</v>
      </c>
      <c r="K23" s="144">
        <v>0</v>
      </c>
      <c r="L23" s="144">
        <v>0</v>
      </c>
      <c r="M23" s="88">
        <f t="shared" si="0"/>
        <v>15000</v>
      </c>
    </row>
    <row r="24" spans="1:13" s="89" customFormat="1">
      <c r="A24" s="125">
        <v>14</v>
      </c>
      <c r="B24" s="144" t="s">
        <v>420</v>
      </c>
      <c r="C24" s="144" t="s">
        <v>433</v>
      </c>
      <c r="D24" s="144" t="s">
        <v>431</v>
      </c>
      <c r="E24" s="144" t="s">
        <v>406</v>
      </c>
      <c r="F24" s="133" t="s">
        <v>462</v>
      </c>
      <c r="G24" s="145">
        <v>83000</v>
      </c>
      <c r="H24" s="145">
        <v>0</v>
      </c>
      <c r="I24" s="145">
        <v>9332.8700000000008</v>
      </c>
      <c r="J24" s="145">
        <v>0</v>
      </c>
      <c r="K24" s="144">
        <v>0</v>
      </c>
      <c r="L24" s="145">
        <v>9332.8700000000008</v>
      </c>
      <c r="M24" s="88">
        <f t="shared" si="0"/>
        <v>73667.13</v>
      </c>
    </row>
    <row r="25" spans="1:13" s="89" customFormat="1">
      <c r="A25" s="125">
        <v>15</v>
      </c>
      <c r="B25" s="144" t="s">
        <v>421</v>
      </c>
      <c r="C25" s="144" t="s">
        <v>433</v>
      </c>
      <c r="D25" s="144" t="s">
        <v>431</v>
      </c>
      <c r="E25" s="144" t="s">
        <v>406</v>
      </c>
      <c r="F25" s="133" t="s">
        <v>462</v>
      </c>
      <c r="G25" s="145">
        <v>15000</v>
      </c>
      <c r="H25" s="145">
        <v>0</v>
      </c>
      <c r="I25" s="144">
        <v>0</v>
      </c>
      <c r="J25" s="145">
        <v>0</v>
      </c>
      <c r="K25" s="145">
        <v>2025</v>
      </c>
      <c r="L25" s="145">
        <v>2025</v>
      </c>
      <c r="M25" s="88">
        <f t="shared" si="0"/>
        <v>12975</v>
      </c>
    </row>
    <row r="26" spans="1:13" s="89" customFormat="1">
      <c r="A26" s="125">
        <v>16</v>
      </c>
      <c r="B26" s="144" t="s">
        <v>422</v>
      </c>
      <c r="C26" s="144" t="s">
        <v>433</v>
      </c>
      <c r="D26" s="144" t="s">
        <v>431</v>
      </c>
      <c r="E26" s="144" t="s">
        <v>406</v>
      </c>
      <c r="F26" s="133" t="s">
        <v>463</v>
      </c>
      <c r="G26" s="145">
        <v>15000</v>
      </c>
      <c r="H26" s="145">
        <v>0</v>
      </c>
      <c r="I26" s="144">
        <v>0</v>
      </c>
      <c r="J26" s="145">
        <v>0</v>
      </c>
      <c r="K26" s="145">
        <v>8782.73</v>
      </c>
      <c r="L26" s="145">
        <v>8782.73</v>
      </c>
      <c r="M26" s="88">
        <f t="shared" si="0"/>
        <v>6217.27</v>
      </c>
    </row>
    <row r="27" spans="1:13" s="89" customFormat="1">
      <c r="A27" s="125">
        <v>17</v>
      </c>
      <c r="B27" s="144" t="s">
        <v>423</v>
      </c>
      <c r="C27" s="144" t="s">
        <v>433</v>
      </c>
      <c r="D27" s="144" t="s">
        <v>431</v>
      </c>
      <c r="E27" s="144" t="s">
        <v>406</v>
      </c>
      <c r="F27" s="133" t="s">
        <v>463</v>
      </c>
      <c r="G27" s="145">
        <v>15000</v>
      </c>
      <c r="H27" s="145">
        <v>0</v>
      </c>
      <c r="I27" s="144">
        <v>0</v>
      </c>
      <c r="J27" s="145">
        <v>0</v>
      </c>
      <c r="K27" s="144">
        <v>0</v>
      </c>
      <c r="L27" s="144">
        <v>0</v>
      </c>
      <c r="M27" s="88">
        <f t="shared" si="0"/>
        <v>15000</v>
      </c>
    </row>
    <row r="28" spans="1:13" s="89" customFormat="1">
      <c r="A28" s="125">
        <v>18</v>
      </c>
      <c r="B28" s="144" t="s">
        <v>424</v>
      </c>
      <c r="C28" s="144" t="s">
        <v>433</v>
      </c>
      <c r="D28" s="144" t="s">
        <v>431</v>
      </c>
      <c r="E28" s="144" t="s">
        <v>406</v>
      </c>
      <c r="F28" s="133" t="s">
        <v>463</v>
      </c>
      <c r="G28" s="145">
        <v>15000</v>
      </c>
      <c r="H28" s="145">
        <v>0</v>
      </c>
      <c r="I28" s="144">
        <v>0</v>
      </c>
      <c r="J28" s="145">
        <v>0</v>
      </c>
      <c r="K28" s="144">
        <v>0</v>
      </c>
      <c r="L28" s="144">
        <v>0</v>
      </c>
      <c r="M28" s="88">
        <f t="shared" si="0"/>
        <v>15000</v>
      </c>
    </row>
    <row r="29" spans="1:13" s="89" customFormat="1">
      <c r="A29" s="125">
        <v>19</v>
      </c>
      <c r="B29" s="144" t="s">
        <v>425</v>
      </c>
      <c r="C29" s="144" t="s">
        <v>433</v>
      </c>
      <c r="D29" s="144" t="s">
        <v>431</v>
      </c>
      <c r="E29" s="144" t="s">
        <v>406</v>
      </c>
      <c r="F29" s="133" t="s">
        <v>463</v>
      </c>
      <c r="G29" s="145">
        <v>15000</v>
      </c>
      <c r="H29" s="145">
        <v>0</v>
      </c>
      <c r="I29" s="144">
        <v>0</v>
      </c>
      <c r="J29" s="145">
        <v>0</v>
      </c>
      <c r="K29" s="144">
        <v>0</v>
      </c>
      <c r="L29" s="144">
        <v>0</v>
      </c>
      <c r="M29" s="88">
        <f t="shared" si="0"/>
        <v>15000</v>
      </c>
    </row>
    <row r="30" spans="1:13" s="89" customFormat="1">
      <c r="A30" s="125">
        <v>20</v>
      </c>
      <c r="B30" s="144" t="s">
        <v>426</v>
      </c>
      <c r="C30" s="144" t="s">
        <v>433</v>
      </c>
      <c r="D30" s="144" t="s">
        <v>431</v>
      </c>
      <c r="E30" s="144" t="s">
        <v>406</v>
      </c>
      <c r="F30" s="133" t="s">
        <v>463</v>
      </c>
      <c r="G30" s="145">
        <v>15000</v>
      </c>
      <c r="H30" s="145">
        <v>0</v>
      </c>
      <c r="I30" s="144">
        <v>0</v>
      </c>
      <c r="J30" s="145">
        <v>0</v>
      </c>
      <c r="K30" s="144">
        <v>1025</v>
      </c>
      <c r="L30" s="144">
        <v>1025</v>
      </c>
      <c r="M30" s="88">
        <f t="shared" si="0"/>
        <v>13975</v>
      </c>
    </row>
    <row r="31" spans="1:13" s="89" customFormat="1">
      <c r="A31" s="125">
        <v>21</v>
      </c>
      <c r="B31" s="144" t="s">
        <v>427</v>
      </c>
      <c r="C31" s="144" t="s">
        <v>433</v>
      </c>
      <c r="D31" s="144" t="s">
        <v>431</v>
      </c>
      <c r="E31" s="144" t="s">
        <v>406</v>
      </c>
      <c r="F31" s="133" t="s">
        <v>463</v>
      </c>
      <c r="G31" s="145">
        <v>15000</v>
      </c>
      <c r="H31" s="145">
        <v>0</v>
      </c>
      <c r="I31" s="144">
        <v>0</v>
      </c>
      <c r="J31" s="145">
        <v>0</v>
      </c>
      <c r="K31" s="144">
        <v>0</v>
      </c>
      <c r="L31" s="144">
        <v>0</v>
      </c>
      <c r="M31" s="88">
        <f t="shared" si="0"/>
        <v>15000</v>
      </c>
    </row>
    <row r="32" spans="1:13" s="89" customFormat="1">
      <c r="A32" s="125">
        <v>22</v>
      </c>
      <c r="B32" s="144" t="s">
        <v>428</v>
      </c>
      <c r="C32" s="144" t="s">
        <v>433</v>
      </c>
      <c r="D32" s="144" t="s">
        <v>431</v>
      </c>
      <c r="E32" s="144" t="s">
        <v>406</v>
      </c>
      <c r="F32" s="133" t="s">
        <v>463</v>
      </c>
      <c r="G32" s="145">
        <v>15000</v>
      </c>
      <c r="H32" s="145">
        <v>0</v>
      </c>
      <c r="I32" s="144">
        <v>0</v>
      </c>
      <c r="J32" s="145">
        <v>0</v>
      </c>
      <c r="K32" s="144">
        <v>0</v>
      </c>
      <c r="L32" s="144">
        <v>0</v>
      </c>
      <c r="M32" s="88">
        <f t="shared" si="0"/>
        <v>15000</v>
      </c>
    </row>
    <row r="33" spans="1:13" s="89" customFormat="1">
      <c r="A33" s="125">
        <v>23</v>
      </c>
      <c r="B33" s="144" t="s">
        <v>429</v>
      </c>
      <c r="C33" s="144" t="s">
        <v>433</v>
      </c>
      <c r="D33" s="144" t="s">
        <v>431</v>
      </c>
      <c r="E33" s="144" t="s">
        <v>406</v>
      </c>
      <c r="F33" s="133" t="s">
        <v>463</v>
      </c>
      <c r="G33" s="145">
        <v>22000</v>
      </c>
      <c r="H33" s="145">
        <v>0</v>
      </c>
      <c r="I33" s="144">
        <v>0</v>
      </c>
      <c r="J33" s="145">
        <v>0</v>
      </c>
      <c r="K33" s="144">
        <v>0</v>
      </c>
      <c r="L33" s="144">
        <v>0</v>
      </c>
      <c r="M33" s="88">
        <f t="shared" si="0"/>
        <v>22000</v>
      </c>
    </row>
    <row r="34" spans="1:13" s="89" customFormat="1">
      <c r="A34" s="125">
        <v>24</v>
      </c>
      <c r="B34" s="144" t="s">
        <v>430</v>
      </c>
      <c r="C34" s="144" t="s">
        <v>433</v>
      </c>
      <c r="D34" s="144" t="s">
        <v>431</v>
      </c>
      <c r="E34" s="144" t="s">
        <v>406</v>
      </c>
      <c r="F34" s="133" t="s">
        <v>463</v>
      </c>
      <c r="G34" s="145">
        <v>15000</v>
      </c>
      <c r="H34" s="145">
        <v>0</v>
      </c>
      <c r="I34" s="144">
        <v>0</v>
      </c>
      <c r="J34" s="145">
        <v>0</v>
      </c>
      <c r="K34" s="144">
        <v>1525</v>
      </c>
      <c r="L34" s="144">
        <v>1525</v>
      </c>
      <c r="M34" s="88">
        <f t="shared" si="0"/>
        <v>13475</v>
      </c>
    </row>
    <row r="35" spans="1:13" s="89" customFormat="1">
      <c r="A35" s="126"/>
      <c r="B35" s="75" t="s">
        <v>24</v>
      </c>
      <c r="C35" s="75"/>
      <c r="D35" s="75"/>
      <c r="E35" s="75"/>
      <c r="F35" s="75"/>
      <c r="G35" s="77">
        <f>SUM(G11:G34)</f>
        <v>472600</v>
      </c>
      <c r="H35" s="77">
        <f t="shared" ref="H35:M35" si="1">SUM(H11:H34)</f>
        <v>0</v>
      </c>
      <c r="I35" s="77">
        <f t="shared" si="1"/>
        <v>13528.75</v>
      </c>
      <c r="J35" s="77">
        <f t="shared" si="1"/>
        <v>0</v>
      </c>
      <c r="K35" s="77">
        <f t="shared" si="1"/>
        <v>18932.73</v>
      </c>
      <c r="L35" s="77">
        <f>SUM(L11:L34)</f>
        <v>32461.48</v>
      </c>
      <c r="M35" s="77">
        <f t="shared" si="1"/>
        <v>440138.52</v>
      </c>
    </row>
  </sheetData>
  <sortState ref="B12:F36">
    <sortCondition ref="B12:B36"/>
  </sortState>
  <mergeCells count="3">
    <mergeCell ref="A7:O7"/>
    <mergeCell ref="A8:O8"/>
    <mergeCell ref="A9:O9"/>
  </mergeCells>
  <pageMargins left="0" right="0" top="0" bottom="0" header="0" footer="0.31496062992125984"/>
  <pageSetup paperSize="3" scale="95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S20"/>
  <sheetViews>
    <sheetView tabSelected="1" workbookViewId="0">
      <selection activeCell="O21" sqref="O21"/>
    </sheetView>
  </sheetViews>
  <sheetFormatPr baseColWidth="10" defaultColWidth="11.42578125" defaultRowHeight="12.75"/>
  <cols>
    <col min="1" max="1" width="3" style="5" customWidth="1"/>
    <col min="2" max="2" width="28.5703125" style="5" customWidth="1"/>
    <col min="3" max="3" width="16.85546875" style="5" customWidth="1"/>
    <col min="4" max="4" width="9.42578125" style="5" customWidth="1"/>
    <col min="5" max="5" width="30.140625" style="5" customWidth="1"/>
    <col min="6" max="6" width="10" style="5" customWidth="1"/>
    <col min="7" max="7" width="14" style="5" customWidth="1"/>
    <col min="8" max="8" width="8.28515625" style="5" customWidth="1"/>
    <col min="9" max="9" width="9.5703125" style="5" customWidth="1"/>
    <col min="10" max="10" width="14.5703125" style="5" customWidth="1"/>
    <col min="11" max="11" width="9.28515625" style="5" customWidth="1"/>
    <col min="12" max="12" width="9.5703125" style="5" customWidth="1"/>
    <col min="13" max="13" width="13.28515625" style="5" customWidth="1"/>
    <col min="14" max="14" width="8.85546875" style="5" customWidth="1"/>
    <col min="15" max="15" width="9.85546875" style="5" customWidth="1"/>
    <col min="16" max="16" width="9.7109375" style="5" customWidth="1"/>
    <col min="17" max="17" width="10.7109375" style="5" customWidth="1"/>
    <col min="18" max="16384" width="11.42578125" style="5"/>
  </cols>
  <sheetData>
    <row r="1" spans="1:19" s="20" customFormat="1" ht="12" customHeight="1">
      <c r="A1" s="70" t="s">
        <v>90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3"/>
      <c r="N1" s="42"/>
      <c r="O1" s="42"/>
      <c r="P1" s="42"/>
      <c r="Q1" s="42"/>
    </row>
    <row r="2" spans="1:19" s="20" customFormat="1" ht="12" customHeight="1">
      <c r="A2" s="70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3"/>
      <c r="N2" s="42"/>
      <c r="O2" s="42"/>
      <c r="P2" s="42"/>
      <c r="Q2" s="42"/>
    </row>
    <row r="3" spans="1:19" s="20" customFormat="1" ht="12" customHeight="1">
      <c r="A3" s="70"/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3"/>
      <c r="N3" s="42"/>
      <c r="O3" s="42"/>
      <c r="P3" s="42"/>
      <c r="Q3" s="42"/>
    </row>
    <row r="4" spans="1:19" s="20" customFormat="1" ht="12" customHeight="1">
      <c r="A4" s="70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3"/>
      <c r="N4" s="42"/>
      <c r="O4" s="42"/>
      <c r="P4" s="42"/>
      <c r="Q4" s="42"/>
    </row>
    <row r="5" spans="1:19" s="20" customFormat="1" ht="12" customHeight="1">
      <c r="A5" s="70"/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3"/>
      <c r="N5" s="42"/>
      <c r="O5" s="42"/>
      <c r="P5" s="42"/>
      <c r="Q5" s="42"/>
    </row>
    <row r="6" spans="1:19" s="20" customFormat="1" ht="12" customHeight="1">
      <c r="A6" s="70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3"/>
      <c r="N6" s="42"/>
      <c r="O6" s="42"/>
      <c r="P6" s="42"/>
      <c r="Q6" s="42"/>
    </row>
    <row r="7" spans="1:19" s="20" customFormat="1" ht="12" customHeight="1">
      <c r="A7" s="70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3"/>
      <c r="N7" s="42"/>
      <c r="O7" s="42"/>
      <c r="P7" s="42"/>
      <c r="Q7" s="42"/>
    </row>
    <row r="8" spans="1:19" s="71" customFormat="1" ht="19.5" customHeight="1">
      <c r="A8" s="157" t="s">
        <v>397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  <c r="N8" s="157"/>
      <c r="O8" s="157"/>
      <c r="P8" s="157"/>
      <c r="Q8" s="69"/>
    </row>
    <row r="9" spans="1:19" s="71" customFormat="1" ht="12" customHeight="1">
      <c r="A9" s="158" t="s">
        <v>482</v>
      </c>
      <c r="B9" s="158"/>
      <c r="C9" s="158"/>
      <c r="D9" s="158"/>
      <c r="E9" s="158"/>
      <c r="F9" s="158"/>
      <c r="G9" s="158"/>
      <c r="H9" s="158"/>
      <c r="I9" s="158"/>
      <c r="J9" s="158"/>
      <c r="K9" s="158"/>
      <c r="L9" s="158"/>
      <c r="M9" s="158"/>
      <c r="N9" s="158"/>
      <c r="O9" s="158"/>
      <c r="P9" s="158"/>
      <c r="Q9" s="69"/>
    </row>
    <row r="10" spans="1:19" s="61" customFormat="1" ht="12" customHeight="1">
      <c r="A10" s="159" t="s">
        <v>437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62"/>
    </row>
    <row r="11" spans="1:19" s="18" customFormat="1" ht="15" customHeight="1">
      <c r="A11" s="211" t="s">
        <v>0</v>
      </c>
      <c r="B11" s="216" t="s">
        <v>1</v>
      </c>
      <c r="C11" s="222" t="s">
        <v>2</v>
      </c>
      <c r="D11" s="212" t="s">
        <v>3</v>
      </c>
      <c r="E11" s="82"/>
      <c r="F11" s="82"/>
      <c r="G11" s="182" t="s">
        <v>4</v>
      </c>
      <c r="H11" s="182" t="s">
        <v>5</v>
      </c>
      <c r="I11" s="216" t="s">
        <v>6</v>
      </c>
      <c r="J11" s="216"/>
      <c r="K11" s="211"/>
      <c r="L11" s="216"/>
      <c r="M11" s="223"/>
      <c r="N11" s="82"/>
      <c r="O11" s="224" t="s">
        <v>22</v>
      </c>
      <c r="P11" s="182" t="s">
        <v>13</v>
      </c>
      <c r="Q11" s="182" t="s">
        <v>7</v>
      </c>
    </row>
    <row r="12" spans="1:19" s="18" customFormat="1" ht="15" customHeight="1">
      <c r="A12" s="211"/>
      <c r="B12" s="217"/>
      <c r="C12" s="222"/>
      <c r="D12" s="212"/>
      <c r="E12" s="83"/>
      <c r="F12" s="83"/>
      <c r="G12" s="184"/>
      <c r="H12" s="183"/>
      <c r="I12" s="180" t="s">
        <v>8</v>
      </c>
      <c r="J12" s="180"/>
      <c r="K12" s="213" t="s">
        <v>9</v>
      </c>
      <c r="L12" s="180" t="s">
        <v>10</v>
      </c>
      <c r="M12" s="181"/>
      <c r="N12" s="46"/>
      <c r="O12" s="225"/>
      <c r="P12" s="184"/>
      <c r="Q12" s="184"/>
    </row>
    <row r="13" spans="1:19" s="18" customFormat="1" ht="15">
      <c r="A13" s="211"/>
      <c r="B13" s="217"/>
      <c r="C13" s="222"/>
      <c r="D13" s="212"/>
      <c r="E13" s="83"/>
      <c r="F13" s="83"/>
      <c r="G13" s="184"/>
      <c r="H13" s="184"/>
      <c r="I13" s="127" t="s">
        <v>11</v>
      </c>
      <c r="J13" s="127" t="s">
        <v>12</v>
      </c>
      <c r="K13" s="184"/>
      <c r="L13" s="127" t="s">
        <v>11</v>
      </c>
      <c r="M13" s="128" t="s">
        <v>12</v>
      </c>
      <c r="N13" s="129"/>
      <c r="O13" s="225"/>
      <c r="P13" s="184"/>
      <c r="Q13" s="184"/>
    </row>
    <row r="14" spans="1:19" s="18" customFormat="1" ht="30">
      <c r="A14" s="211"/>
      <c r="B14" s="221"/>
      <c r="C14" s="222"/>
      <c r="D14" s="212"/>
      <c r="E14" s="84" t="s">
        <v>23</v>
      </c>
      <c r="F14" s="130" t="s">
        <v>400</v>
      </c>
      <c r="G14" s="185"/>
      <c r="H14" s="185"/>
      <c r="I14" s="47" t="s">
        <v>14</v>
      </c>
      <c r="J14" s="47" t="s">
        <v>15</v>
      </c>
      <c r="K14" s="185"/>
      <c r="L14" s="47" t="s">
        <v>16</v>
      </c>
      <c r="M14" s="131" t="s">
        <v>17</v>
      </c>
      <c r="N14" s="101" t="s">
        <v>21</v>
      </c>
      <c r="O14" s="226"/>
      <c r="P14" s="185"/>
      <c r="Q14" s="185"/>
    </row>
    <row r="15" spans="1:19" s="18" customFormat="1" ht="15">
      <c r="A15" s="102">
        <v>1</v>
      </c>
      <c r="B15" s="87" t="s">
        <v>77</v>
      </c>
      <c r="C15" s="87" t="s">
        <v>18</v>
      </c>
      <c r="D15" s="87" t="s">
        <v>48</v>
      </c>
      <c r="E15" s="12" t="s">
        <v>78</v>
      </c>
      <c r="F15" s="139" t="s">
        <v>462</v>
      </c>
      <c r="G15" s="88">
        <v>26250</v>
      </c>
      <c r="H15" s="88">
        <v>0</v>
      </c>
      <c r="I15" s="87">
        <v>753.38</v>
      </c>
      <c r="J15" s="88">
        <f t="shared" ref="J15" si="0">SUM(G15*7.1%)</f>
        <v>1863.7499999999998</v>
      </c>
      <c r="K15" s="89">
        <v>288.75</v>
      </c>
      <c r="L15" s="88">
        <v>798</v>
      </c>
      <c r="M15" s="88">
        <f t="shared" ref="M15" si="1">SUM(G15*7.09%)</f>
        <v>1861.1250000000002</v>
      </c>
      <c r="N15" s="88">
        <v>1625</v>
      </c>
      <c r="O15" s="88">
        <f t="shared" ref="O15" si="2">SUM(I15+L15+N15)</f>
        <v>3176.38</v>
      </c>
      <c r="P15" s="14">
        <f t="shared" ref="P15" si="3">SUM(J15+K15+M15)</f>
        <v>4013.625</v>
      </c>
      <c r="Q15" s="88">
        <f t="shared" ref="Q15" si="4">SUM(G15-O15)</f>
        <v>23073.62</v>
      </c>
      <c r="R15" s="89"/>
      <c r="S15" s="89"/>
    </row>
    <row r="16" spans="1:19" s="18" customFormat="1" ht="15">
      <c r="A16" s="132"/>
      <c r="B16" s="120" t="s">
        <v>24</v>
      </c>
      <c r="C16" s="119"/>
      <c r="D16" s="119"/>
      <c r="E16" s="119"/>
      <c r="F16" s="119"/>
      <c r="G16" s="121">
        <f>SUM(G15:G15)</f>
        <v>26250</v>
      </c>
      <c r="H16" s="121">
        <f t="shared" ref="H16:Q16" si="5">SUM(H15:H15)</f>
        <v>0</v>
      </c>
      <c r="I16" s="121">
        <f t="shared" si="5"/>
        <v>753.38</v>
      </c>
      <c r="J16" s="121">
        <f t="shared" si="5"/>
        <v>1863.7499999999998</v>
      </c>
      <c r="K16" s="121">
        <f t="shared" si="5"/>
        <v>288.75</v>
      </c>
      <c r="L16" s="121">
        <f t="shared" si="5"/>
        <v>798</v>
      </c>
      <c r="M16" s="121">
        <f t="shared" si="5"/>
        <v>1861.1250000000002</v>
      </c>
      <c r="N16" s="121">
        <f t="shared" si="5"/>
        <v>1625</v>
      </c>
      <c r="O16" s="121">
        <f t="shared" si="5"/>
        <v>3176.38</v>
      </c>
      <c r="P16" s="121">
        <f t="shared" si="5"/>
        <v>4013.625</v>
      </c>
      <c r="Q16" s="121">
        <f t="shared" si="5"/>
        <v>23073.62</v>
      </c>
    </row>
    <row r="17" spans="3:17">
      <c r="Q17" s="33"/>
    </row>
    <row r="19" spans="3:17">
      <c r="C19" s="9"/>
    </row>
    <row r="20" spans="3:17">
      <c r="C20" s="9"/>
    </row>
  </sheetData>
  <mergeCells count="16">
    <mergeCell ref="Q11:Q14"/>
    <mergeCell ref="I12:J12"/>
    <mergeCell ref="K12:K14"/>
    <mergeCell ref="L12:M12"/>
    <mergeCell ref="A8:P8"/>
    <mergeCell ref="A9:P9"/>
    <mergeCell ref="A10:P10"/>
    <mergeCell ref="A11:A14"/>
    <mergeCell ref="B11:B14"/>
    <mergeCell ref="C11:C14"/>
    <mergeCell ref="D11:D14"/>
    <mergeCell ref="G11:G14"/>
    <mergeCell ref="H11:H14"/>
    <mergeCell ref="I11:M11"/>
    <mergeCell ref="O11:O14"/>
    <mergeCell ref="P11:P14"/>
  </mergeCells>
  <pageMargins left="0" right="0" top="0" bottom="0" header="0" footer="0.31496062992125984"/>
  <pageSetup paperSize="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NOMINA TEMPORALES</vt:lpstr>
      <vt:lpstr>SUPLENCIA</vt:lpstr>
      <vt:lpstr>CONTRATADO</vt:lpstr>
      <vt:lpstr>TRAMITE PENSION</vt:lpstr>
      <vt:lpstr>FIJO</vt:lpstr>
      <vt:lpstr>PERSONAL DE VIGILANCIA</vt:lpstr>
      <vt:lpstr>PERIODO PROBATORIO CARRERA</vt:lpstr>
      <vt:lpstr>CONTRATADO!Área_de_impresión</vt:lpstr>
      <vt:lpstr>'NOMINA TEMPORALES'!Área_de_impresión</vt:lpstr>
      <vt:lpstr>'PERSONAL DE VIGILANCIA'!Área_de_impresión</vt:lpstr>
      <vt:lpstr>SUPLENCIA!Área_de_impresión</vt:lpstr>
    </vt:vector>
  </TitlesOfParts>
  <Company>Windows 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tturbides</dc:creator>
  <cp:lastModifiedBy>amena</cp:lastModifiedBy>
  <cp:lastPrinted>2022-01-14T12:53:51Z</cp:lastPrinted>
  <dcterms:created xsi:type="dcterms:W3CDTF">2018-10-09T13:42:57Z</dcterms:created>
  <dcterms:modified xsi:type="dcterms:W3CDTF">2022-01-14T12:54:15Z</dcterms:modified>
</cp:coreProperties>
</file>