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'!$A$1:$O$74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/>
  <c r="B25" s="1"/>
  <c r="E45"/>
  <c r="E37"/>
  <c r="B37" s="1"/>
  <c r="E34"/>
  <c r="E15"/>
  <c r="E10"/>
  <c r="D45"/>
  <c r="D37"/>
  <c r="D34"/>
  <c r="D25"/>
  <c r="D15"/>
  <c r="D10"/>
  <c r="B46"/>
  <c r="B43"/>
  <c r="B42"/>
  <c r="B41"/>
  <c r="B40"/>
  <c r="B39"/>
  <c r="B38"/>
  <c r="B36"/>
  <c r="B35"/>
  <c r="B33"/>
  <c r="B32"/>
  <c r="B31"/>
  <c r="B30"/>
  <c r="B28"/>
  <c r="B27"/>
  <c r="B26"/>
  <c r="B23"/>
  <c r="B22"/>
  <c r="B21"/>
  <c r="B20"/>
  <c r="B19"/>
  <c r="B18"/>
  <c r="B17"/>
  <c r="B16"/>
  <c r="B14"/>
  <c r="B13"/>
  <c r="B12"/>
  <c r="B11"/>
  <c r="B45" l="1"/>
  <c r="B34"/>
  <c r="B15"/>
  <c r="B10"/>
  <c r="O47"/>
  <c r="N60"/>
  <c r="N47"/>
  <c r="M47"/>
  <c r="M60" s="1"/>
  <c r="O60" l="1"/>
  <c r="L47"/>
  <c r="L60" s="1"/>
  <c r="D47" l="1"/>
  <c r="E47"/>
  <c r="E60" s="1"/>
  <c r="J47"/>
  <c r="J60" s="1"/>
  <c r="I47"/>
  <c r="I60" s="1"/>
  <c r="H47"/>
  <c r="G47"/>
  <c r="G60" s="1"/>
  <c r="F47"/>
  <c r="F60" s="1"/>
  <c r="U9"/>
  <c r="V9" s="1"/>
  <c r="W9" s="1"/>
  <c r="X9" s="1"/>
  <c r="Y9" s="1"/>
  <c r="Z9" s="1"/>
  <c r="AB9" s="1"/>
  <c r="D60" l="1"/>
  <c r="H60"/>
  <c r="AA8"/>
  <c r="AB8" s="1"/>
  <c r="K47" l="1"/>
  <c r="K60" l="1"/>
  <c r="B47"/>
  <c r="B60" s="1"/>
</calcChain>
</file>

<file path=xl/sharedStrings.xml><?xml version="1.0" encoding="utf-8"?>
<sst xmlns="http://schemas.openxmlformats.org/spreadsheetml/2006/main" count="76" uniqueCount="76">
  <si>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</si>
  <si>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</si>
  <si>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</si>
  <si>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</si>
  <si>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</si>
  <si>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</si>
  <si>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</si>
  <si>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</si>
  <si>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</si>
  <si>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</si>
  <si>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</si>
  <si>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</si>
  <si>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</si>
  <si>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</si>
  <si>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</si>
  <si>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</si>
  <si>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</si>
  <si>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</si>
  <si>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</si>
  <si>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</si>
  <si>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</si>
  <si>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</si>
  <si>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</si>
  <si>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</si>
  <si>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</si>
  <si>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</si>
  <si>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</si>
  <si>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</si>
  <si>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</si>
  <si>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</si>
  <si>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</si>
  <si>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</si>
  <si>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En RD$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</si>
  <si>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</si>
  <si>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</si>
  <si>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</si>
  <si>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</si>
  <si>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</si>
  <si>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</si>
  <si>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</si>
  <si>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</si>
  <si>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</si>
  <si>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</si>
  <si>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</si>
  <si>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</si>
  <si>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</si>
  <si>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</si>
  <si>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</si>
  <si>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</si>
  <si>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</si>
  <si>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</si>
  <si>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</si>
  <si>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</si>
  <si>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</si>
  <si>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</si>
  <si>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</si>
  <si>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</si>
  <si>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</si>
  <si>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</si>
  <si>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</si>
  <si>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</si>
  <si>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</si>
  <si>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</si>
  <si>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</si>
  <si>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</si>
  <si>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</si>
  <si>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</si>
  <si>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</si>
  <si>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</si>
  <si>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 xml:space="preserve">           MINISTERIO DE CULTURA</t>
  </si>
  <si>
    <t>2.6.3- EQUIPO E INSTRUMENTAL, CIENTIFICO Y DE LABORATORIO</t>
  </si>
  <si>
    <t>2.6.8- BIENES INTANGIBLES</t>
  </si>
  <si>
    <t xml:space="preserve">                                          ARCHIVO GENERALL DE LA NACION</t>
  </si>
  <si>
    <t>2.6.9- EDIFICIOS, ESTRUCTURAS, TIERRAS, TERRENOS Y OBJETOS DE VALOR</t>
  </si>
  <si>
    <t>2.2.9- OTRAS CNTRATACIONES DE SERVICIOS</t>
  </si>
  <si>
    <t>2.3.4- PRODUCTOS FARMACEUTICOS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</si>
</sst>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791089</xdr:colOff>
      <xdr:row>1</xdr:row>
      <xdr:rowOff>76372</xdr:rowOff>
    </xdr:from>
    <xdr:to>
      <xdr:col>1</xdr:col>
      <xdr:colOff>104775</xdr:colOff>
      <xdr:row>4</xdr:row>
      <xdr:rowOff>161925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089" y="314497"/>
          <a:ext cx="1980686" cy="79992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628651</xdr:colOff>
      <xdr:row>1</xdr:row>
      <xdr:rowOff>161925</xdr:rowOff>
    </xdr:from>
    <xdr:to>
      <xdr:col>13</xdr:col>
      <xdr:colOff>266700</xdr:colOff>
      <xdr:row>4</xdr:row>
      <xdr:rowOff>180975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753851" y="400050"/>
          <a:ext cx="214312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990600</xdr:colOff>
      <xdr:row>67</xdr:row>
      <xdr:rowOff>60324</xdr:rowOff>
    </xdr:from>
    <xdr:to>
      <xdr:col>3</xdr:col>
      <xdr:colOff>361950</xdr:colOff>
      <xdr:row>72</xdr:row>
      <xdr:rowOff>187324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990600" y="17481549"/>
          <a:ext cx="3905250" cy="1089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 Castellanos</a:t>
          </a:r>
          <a:endParaRPr lang="en-US" sz="1000" b="1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361950</xdr:colOff>
      <xdr:row>66</xdr:row>
      <xdr:rowOff>161925</xdr:rowOff>
    </xdr:from>
    <xdr:to>
      <xdr:col>13</xdr:col>
      <xdr:colOff>873125</xdr:colOff>
      <xdr:row>72</xdr:row>
      <xdr:rowOff>180975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3061950" y="17402175"/>
          <a:ext cx="4083050" cy="1193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Mateo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Dir. Administrativo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showGridLines="0" tabSelected="1" workbookViewId="0">
      <selection activeCell="H17" sqref="H17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19.28515625" bestFit="1" customWidth="1"/>
    <col min="7" max="8" width="19.7109375" bestFit="1" customWidth="1"/>
    <col min="9" max="9" width="14.5703125" customWidth="1"/>
    <col min="10" max="10" width="20.140625" bestFit="1" customWidth="1"/>
    <col min="11" max="11" width="19.7109375" bestFit="1" customWidth="1"/>
    <col min="12" max="12" width="19.42578125" bestFit="1" customWidth="1"/>
    <col min="13" max="13" width="14.28515625" customWidth="1"/>
    <col min="14" max="14" width="14.5703125" customWidth="1"/>
    <col min="15" max="15" width="19.8554687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8" ht="18.75">
      <c r="A2" s="38" t="s">
        <v>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Q2" s="13" t="s">
        <v>60</v>
      </c>
    </row>
    <row r="3" spans="1:28" ht="18.75">
      <c r="A3" s="20"/>
      <c r="B3" s="20"/>
      <c r="C3" s="20"/>
      <c r="D3" s="20"/>
      <c r="E3" s="20"/>
      <c r="F3" s="20"/>
      <c r="G3" s="26" t="s">
        <v>72</v>
      </c>
      <c r="H3" s="20"/>
      <c r="I3" s="20"/>
      <c r="J3" s="20"/>
      <c r="K3" s="20"/>
      <c r="L3" s="20"/>
      <c r="M3" s="20"/>
      <c r="N3" s="20"/>
      <c r="O3" s="20"/>
      <c r="Q3" s="13"/>
    </row>
    <row r="4" spans="1:28" ht="18.75">
      <c r="A4" s="38">
        <v>2019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Q4" s="13" t="s">
        <v>61</v>
      </c>
    </row>
    <row r="5" spans="1:28" ht="15.75">
      <c r="A5" s="39" t="s">
        <v>67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Q5" s="13" t="s">
        <v>59</v>
      </c>
    </row>
    <row r="6" spans="1:28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Q6" s="13" t="s">
        <v>62</v>
      </c>
    </row>
    <row r="7" spans="1:28">
      <c r="Q7" s="13" t="s">
        <v>63</v>
      </c>
    </row>
    <row r="8" spans="1:28" ht="15.75">
      <c r="A8" s="11" t="s">
        <v>0</v>
      </c>
      <c r="B8" s="12" t="s">
        <v>68</v>
      </c>
      <c r="C8" s="12"/>
      <c r="D8" s="12" t="s">
        <v>47</v>
      </c>
      <c r="E8" s="12" t="s">
        <v>48</v>
      </c>
      <c r="F8" s="12" t="s">
        <v>49</v>
      </c>
      <c r="G8" s="12" t="s">
        <v>50</v>
      </c>
      <c r="H8" s="12" t="s">
        <v>51</v>
      </c>
      <c r="I8" s="12" t="s">
        <v>52</v>
      </c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  <c r="O8" s="12" t="s">
        <v>58</v>
      </c>
      <c r="AA8" s="18">
        <f>SUM(S9:AA9)</f>
        <v>11.029108875781253</v>
      </c>
      <c r="AB8" s="18">
        <f>+AA8+AB9</f>
        <v>13.989108875781252</v>
      </c>
    </row>
    <row r="9" spans="1:28">
      <c r="A9" s="1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S9" s="16">
        <v>1</v>
      </c>
      <c r="T9" s="16">
        <v>1.05</v>
      </c>
      <c r="U9" s="16">
        <f>+T9*1.05</f>
        <v>1.1025</v>
      </c>
      <c r="V9" s="16">
        <f t="shared" ref="V9:Z9" si="0">+U9*1.05</f>
        <v>1.1576250000000001</v>
      </c>
      <c r="W9" s="16">
        <f t="shared" si="0"/>
        <v>1.2155062500000002</v>
      </c>
      <c r="X9" s="16">
        <f t="shared" si="0"/>
        <v>1.2762815625000004</v>
      </c>
      <c r="Y9" s="16">
        <f t="shared" si="0"/>
        <v>1.3400956406250004</v>
      </c>
      <c r="Z9" s="16">
        <f t="shared" si="0"/>
        <v>1.4071004226562505</v>
      </c>
      <c r="AA9" s="16">
        <v>1.48</v>
      </c>
      <c r="AB9" s="16">
        <f>+AA9*2</f>
        <v>2.96</v>
      </c>
    </row>
    <row r="10" spans="1:28" ht="30">
      <c r="A10" s="3" t="s">
        <v>2</v>
      </c>
      <c r="B10" s="23">
        <f>SUM(D10+E10+F10+G10+H10+I10+J10+K10+L10+M10+N10+O10)</f>
        <v>22196358.969999999</v>
      </c>
      <c r="C10" s="23"/>
      <c r="D10" s="15">
        <f>SUM(D11:D14)</f>
        <v>10814286.15</v>
      </c>
      <c r="E10" s="23">
        <f>SUM(E11:E14)</f>
        <v>11382072.819999998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S10" s="17"/>
    </row>
    <row r="11" spans="1:28">
      <c r="A11" s="8" t="s">
        <v>3</v>
      </c>
      <c r="B11" s="22">
        <f t="shared" ref="B11:B46" si="1">SUM(D11+E11+F11+G11+H11+I11+J11+K11+L11+M11+N11+O11)</f>
        <v>18334947.539999999</v>
      </c>
      <c r="C11" s="16"/>
      <c r="D11" s="19">
        <v>9002500</v>
      </c>
      <c r="E11" s="22">
        <v>9332447.5399999991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28">
      <c r="A12" s="8" t="s">
        <v>4</v>
      </c>
      <c r="B12" s="22">
        <f t="shared" si="1"/>
        <v>1174743.04</v>
      </c>
      <c r="C12" s="16"/>
      <c r="D12" s="19">
        <v>482600</v>
      </c>
      <c r="E12" s="22">
        <v>692143.04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28" ht="30">
      <c r="A13" s="8" t="s">
        <v>33</v>
      </c>
      <c r="B13" s="22">
        <f t="shared" si="1"/>
        <v>0</v>
      </c>
      <c r="C13" s="16"/>
      <c r="D13" s="19">
        <v>0</v>
      </c>
      <c r="E13" s="22">
        <v>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28" ht="30">
      <c r="A14" s="8" t="s">
        <v>5</v>
      </c>
      <c r="B14" s="22">
        <f t="shared" si="1"/>
        <v>2686668.3899999997</v>
      </c>
      <c r="C14" s="16"/>
      <c r="D14" s="19">
        <v>1329186.1499999999</v>
      </c>
      <c r="E14" s="22">
        <v>1357482.24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28">
      <c r="A15" s="3" t="s">
        <v>6</v>
      </c>
      <c r="B15" s="25">
        <f t="shared" si="1"/>
        <v>2253261.13</v>
      </c>
      <c r="D15" s="15">
        <f>SUM(C16:D23)</f>
        <v>1055997.6299999999</v>
      </c>
      <c r="E15" s="23">
        <f>SUM(E16:E23)</f>
        <v>1197263.5</v>
      </c>
      <c r="F15" s="23"/>
      <c r="G15" s="23"/>
      <c r="H15" s="23"/>
      <c r="I15" s="23"/>
      <c r="J15" s="23"/>
      <c r="K15" s="23"/>
      <c r="L15" s="27"/>
      <c r="M15" s="23"/>
      <c r="N15" s="23"/>
      <c r="O15" s="23"/>
    </row>
    <row r="16" spans="1:28">
      <c r="A16" s="8" t="s">
        <v>7</v>
      </c>
      <c r="B16" s="22">
        <f t="shared" si="1"/>
        <v>2058870.8199999998</v>
      </c>
      <c r="C16" s="18"/>
      <c r="D16" s="19">
        <v>1055997.6299999999</v>
      </c>
      <c r="E16" s="22">
        <v>1002873.19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30">
      <c r="A17" s="8" t="s">
        <v>8</v>
      </c>
      <c r="B17" s="22">
        <f t="shared" si="1"/>
        <v>0</v>
      </c>
      <c r="D17" s="6">
        <v>0</v>
      </c>
      <c r="E17" s="22">
        <v>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>
      <c r="A18" s="8" t="s">
        <v>9</v>
      </c>
      <c r="B18" s="22">
        <f t="shared" si="1"/>
        <v>26200</v>
      </c>
      <c r="D18" s="6">
        <v>0</v>
      </c>
      <c r="E18" s="22">
        <v>26200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8" customHeight="1">
      <c r="A19" s="8" t="s">
        <v>10</v>
      </c>
      <c r="B19" s="22">
        <f t="shared" si="1"/>
        <v>50000</v>
      </c>
      <c r="D19" s="6">
        <v>0</v>
      </c>
      <c r="E19" s="22">
        <v>50000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>
      <c r="A20" s="8" t="s">
        <v>11</v>
      </c>
      <c r="B20" s="22">
        <f t="shared" si="1"/>
        <v>0</v>
      </c>
      <c r="D20" s="6">
        <v>0</v>
      </c>
      <c r="E20" s="22">
        <v>0</v>
      </c>
      <c r="F20" s="22"/>
      <c r="G20" s="22"/>
      <c r="H20" s="22"/>
      <c r="I20" s="22"/>
      <c r="J20" s="23"/>
      <c r="K20" s="22"/>
      <c r="L20" s="22"/>
      <c r="M20" s="22"/>
      <c r="N20" s="22"/>
      <c r="O20" s="22"/>
    </row>
    <row r="21" spans="1:15">
      <c r="A21" s="8" t="s">
        <v>12</v>
      </c>
      <c r="B21" s="22">
        <f t="shared" si="1"/>
        <v>0</v>
      </c>
      <c r="D21" s="6">
        <v>0</v>
      </c>
      <c r="E21" s="22">
        <v>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45">
      <c r="A22" s="8" t="s">
        <v>13</v>
      </c>
      <c r="B22" s="22">
        <f t="shared" si="1"/>
        <v>18190.310000000001</v>
      </c>
      <c r="D22" s="6">
        <v>0</v>
      </c>
      <c r="E22" s="22">
        <v>18190.310000000001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30">
      <c r="A23" s="8" t="s">
        <v>14</v>
      </c>
      <c r="B23" s="22">
        <f t="shared" si="1"/>
        <v>100000</v>
      </c>
      <c r="D23" s="6">
        <v>0</v>
      </c>
      <c r="E23" s="22">
        <v>100000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30">
      <c r="A24" s="8" t="s">
        <v>74</v>
      </c>
      <c r="B24" s="22">
        <v>0</v>
      </c>
      <c r="D24" s="6">
        <v>0</v>
      </c>
      <c r="E24" s="22">
        <v>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>
      <c r="A25" s="3" t="s">
        <v>15</v>
      </c>
      <c r="B25" s="25">
        <f t="shared" si="1"/>
        <v>634728.60000000009</v>
      </c>
      <c r="D25" s="4">
        <f>SUM(C26:D33)</f>
        <v>0</v>
      </c>
      <c r="E25" s="23">
        <f>SUM(E26:E33)</f>
        <v>634728.60000000009</v>
      </c>
      <c r="F25" s="23"/>
      <c r="G25" s="23"/>
      <c r="H25" s="23"/>
      <c r="I25" s="23"/>
      <c r="J25" s="23"/>
      <c r="K25" s="23"/>
      <c r="L25" s="27"/>
      <c r="M25" s="23"/>
      <c r="N25" s="23"/>
      <c r="O25" s="23"/>
    </row>
    <row r="26" spans="1:15" ht="30">
      <c r="A26" s="8" t="s">
        <v>16</v>
      </c>
      <c r="B26" s="22">
        <f t="shared" si="1"/>
        <v>0</v>
      </c>
      <c r="D26" s="6">
        <v>0</v>
      </c>
      <c r="E26" s="22"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>
      <c r="A27" s="8" t="s">
        <v>17</v>
      </c>
      <c r="B27" s="22">
        <f t="shared" si="1"/>
        <v>0</v>
      </c>
      <c r="D27" s="6">
        <v>0</v>
      </c>
      <c r="E27" s="22"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30">
      <c r="A28" s="8" t="s">
        <v>18</v>
      </c>
      <c r="B28" s="22">
        <f t="shared" si="1"/>
        <v>3450</v>
      </c>
      <c r="D28" s="6">
        <v>0</v>
      </c>
      <c r="E28" s="22">
        <v>3450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>
      <c r="A29" s="8" t="s">
        <v>75</v>
      </c>
      <c r="B29" s="22"/>
      <c r="D29" s="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30">
      <c r="A30" s="8" t="s">
        <v>19</v>
      </c>
      <c r="B30" s="22">
        <f t="shared" si="1"/>
        <v>25971.8</v>
      </c>
      <c r="D30" s="6">
        <v>0</v>
      </c>
      <c r="E30" s="22">
        <v>25971.8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30">
      <c r="A31" s="8" t="s">
        <v>20</v>
      </c>
      <c r="B31" s="22">
        <f t="shared" si="1"/>
        <v>0</v>
      </c>
      <c r="D31" s="6">
        <v>0</v>
      </c>
      <c r="E31" s="22"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30">
      <c r="A32" s="8" t="s">
        <v>21</v>
      </c>
      <c r="B32" s="22">
        <f t="shared" si="1"/>
        <v>594506.80000000005</v>
      </c>
      <c r="D32" s="6">
        <v>0</v>
      </c>
      <c r="E32" s="22">
        <v>594506.80000000005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>
      <c r="A33" s="8" t="s">
        <v>22</v>
      </c>
      <c r="B33" s="22">
        <f t="shared" si="1"/>
        <v>10800</v>
      </c>
      <c r="D33" s="6">
        <v>0</v>
      </c>
      <c r="E33" s="22">
        <v>10800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>
      <c r="A34" s="3" t="s">
        <v>23</v>
      </c>
      <c r="B34" s="25">
        <f t="shared" si="1"/>
        <v>30000</v>
      </c>
      <c r="D34" s="4">
        <f>SUM(D35:D36)</f>
        <v>0</v>
      </c>
      <c r="E34" s="23">
        <f>SUM(E35:E36)</f>
        <v>30000</v>
      </c>
      <c r="F34" s="22"/>
      <c r="G34" s="23"/>
      <c r="H34" s="23"/>
      <c r="I34" s="23"/>
      <c r="J34" s="23"/>
      <c r="K34" s="23"/>
      <c r="L34" s="28"/>
      <c r="M34" s="23"/>
      <c r="N34" s="23"/>
      <c r="O34" s="23"/>
    </row>
    <row r="35" spans="1:15" ht="30">
      <c r="A35" s="8" t="s">
        <v>24</v>
      </c>
      <c r="B35" s="22">
        <f t="shared" si="1"/>
        <v>30000</v>
      </c>
      <c r="D35" s="6">
        <v>0</v>
      </c>
      <c r="E35" s="22">
        <v>30000</v>
      </c>
      <c r="F35" s="22"/>
      <c r="G35" s="22"/>
      <c r="H35" s="22"/>
      <c r="I35" s="22"/>
      <c r="J35" s="22"/>
      <c r="K35" s="22"/>
      <c r="L35" s="24"/>
      <c r="M35" s="22"/>
      <c r="N35" s="22"/>
      <c r="O35" s="22"/>
    </row>
    <row r="36" spans="1:15" ht="30">
      <c r="A36" s="8" t="s">
        <v>25</v>
      </c>
      <c r="B36" s="22">
        <f t="shared" si="1"/>
        <v>0</v>
      </c>
      <c r="D36" s="6">
        <v>0</v>
      </c>
      <c r="E36" s="22">
        <v>0</v>
      </c>
      <c r="F36" s="22"/>
      <c r="G36" s="22"/>
      <c r="H36" s="22"/>
      <c r="I36" s="22"/>
      <c r="J36" s="22"/>
      <c r="K36" s="22"/>
      <c r="L36" s="24"/>
      <c r="M36" s="22"/>
      <c r="N36" s="22"/>
      <c r="O36" s="22"/>
    </row>
    <row r="37" spans="1:15" ht="30">
      <c r="A37" s="3" t="s">
        <v>26</v>
      </c>
      <c r="B37" s="25">
        <f t="shared" si="1"/>
        <v>0</v>
      </c>
      <c r="D37" s="4">
        <f>SUM(C38:D44)</f>
        <v>0</v>
      </c>
      <c r="E37" s="22">
        <f>SUM(E38:E44)</f>
        <v>0</v>
      </c>
      <c r="F37" s="23"/>
      <c r="G37" s="23"/>
      <c r="H37" s="23"/>
      <c r="I37" s="22"/>
      <c r="J37" s="23"/>
      <c r="K37" s="23"/>
      <c r="L37" s="23"/>
      <c r="M37" s="23"/>
      <c r="N37" s="23"/>
      <c r="O37" s="23"/>
    </row>
    <row r="38" spans="1:15">
      <c r="A38" s="8" t="s">
        <v>27</v>
      </c>
      <c r="B38" s="22">
        <f t="shared" si="1"/>
        <v>0</v>
      </c>
      <c r="D38" s="6">
        <v>0</v>
      </c>
      <c r="E38" s="22">
        <v>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30" hidden="1">
      <c r="A39" s="8" t="s">
        <v>28</v>
      </c>
      <c r="B39" s="22">
        <f t="shared" si="1"/>
        <v>0</v>
      </c>
      <c r="D39" s="6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30">
      <c r="A40" s="8" t="s">
        <v>70</v>
      </c>
      <c r="B40" s="22">
        <f t="shared" si="1"/>
        <v>0</v>
      </c>
      <c r="D40" s="6"/>
      <c r="E40" s="22">
        <v>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30" hidden="1">
      <c r="A41" s="8" t="s">
        <v>29</v>
      </c>
      <c r="B41" s="22">
        <f t="shared" si="1"/>
        <v>0</v>
      </c>
      <c r="D41" s="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30">
      <c r="A42" s="8" t="s">
        <v>30</v>
      </c>
      <c r="B42" s="22">
        <f t="shared" si="1"/>
        <v>0</v>
      </c>
      <c r="D42" s="6"/>
      <c r="E42" s="22">
        <v>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>
      <c r="A43" s="8" t="s">
        <v>71</v>
      </c>
      <c r="B43" s="22">
        <f t="shared" si="1"/>
        <v>0</v>
      </c>
      <c r="D43" s="6"/>
      <c r="E43" s="22">
        <v>0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45">
      <c r="A44" s="8" t="s">
        <v>73</v>
      </c>
      <c r="B44" s="22"/>
      <c r="D44" s="6">
        <v>0</v>
      </c>
      <c r="E44" s="22">
        <v>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>
      <c r="A45" s="3" t="s">
        <v>34</v>
      </c>
      <c r="B45" s="25">
        <f t="shared" si="1"/>
        <v>0</v>
      </c>
      <c r="D45" s="4">
        <f>SUM(D46)</f>
        <v>0</v>
      </c>
      <c r="E45" s="22">
        <f>SUM(E46)</f>
        <v>0</v>
      </c>
      <c r="F45" s="23"/>
      <c r="G45" s="22"/>
      <c r="H45" s="22"/>
      <c r="I45" s="22"/>
      <c r="J45" s="22"/>
      <c r="K45" s="23"/>
      <c r="L45" s="28"/>
      <c r="M45" s="23"/>
      <c r="N45" s="23"/>
      <c r="O45" s="22"/>
    </row>
    <row r="46" spans="1:15">
      <c r="A46" s="8" t="s">
        <v>35</v>
      </c>
      <c r="B46" s="22">
        <f t="shared" si="1"/>
        <v>0</v>
      </c>
      <c r="D46" s="6">
        <v>0</v>
      </c>
      <c r="E46" s="22">
        <v>0</v>
      </c>
      <c r="F46" s="22"/>
      <c r="G46" s="22"/>
      <c r="H46" s="22"/>
      <c r="I46" s="22"/>
      <c r="J46" s="22"/>
      <c r="K46" s="22"/>
      <c r="L46" s="24"/>
      <c r="M46" s="22"/>
      <c r="N46" s="22"/>
      <c r="O46" s="22"/>
    </row>
    <row r="47" spans="1:15" ht="15.75">
      <c r="A47" s="9" t="s">
        <v>31</v>
      </c>
      <c r="B47" s="31">
        <f>SUM(D47+E47+F47+G47+H47+I47+J47+K47+L47+M47+N47+O47)</f>
        <v>25114348.699999999</v>
      </c>
      <c r="C47" s="21"/>
      <c r="D47" s="21">
        <f>SUM(D10+D15+D25+D34+D37+D45)</f>
        <v>11870283.780000001</v>
      </c>
      <c r="E47" s="21">
        <f t="shared" ref="E47:K47" si="2">SUM(E10+E15+E25+E34+E37+E45)</f>
        <v>13244064.919999998</v>
      </c>
      <c r="F47" s="21">
        <f t="shared" si="2"/>
        <v>0</v>
      </c>
      <c r="G47" s="21">
        <f t="shared" si="2"/>
        <v>0</v>
      </c>
      <c r="H47" s="21">
        <f t="shared" si="2"/>
        <v>0</v>
      </c>
      <c r="I47" s="21">
        <f t="shared" si="2"/>
        <v>0</v>
      </c>
      <c r="J47" s="21">
        <f t="shared" si="2"/>
        <v>0</v>
      </c>
      <c r="K47" s="21">
        <f t="shared" si="2"/>
        <v>0</v>
      </c>
      <c r="L47" s="21">
        <f>SUM(L10+L15+L25+L34+L37+L45)</f>
        <v>0</v>
      </c>
      <c r="M47" s="21">
        <f>SUM(M10+M15+M25+M34+M37+M45)</f>
        <v>0</v>
      </c>
      <c r="N47" s="21">
        <f>SUM(N10+N15+N25+N34+N37)</f>
        <v>0</v>
      </c>
      <c r="O47" s="21">
        <f>SUM(O37+O34+O25+O15+O10)</f>
        <v>0</v>
      </c>
    </row>
    <row r="48" spans="1:15">
      <c r="A48" s="5"/>
      <c r="D48" s="6"/>
    </row>
    <row r="49" spans="1:15">
      <c r="A49" s="1" t="s">
        <v>36</v>
      </c>
      <c r="B49" s="3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30">
      <c r="A50" s="3" t="s">
        <v>37</v>
      </c>
      <c r="D50" s="4"/>
    </row>
    <row r="51" spans="1:15" ht="30">
      <c r="A51" s="8" t="s">
        <v>38</v>
      </c>
      <c r="D51" s="6"/>
    </row>
    <row r="52" spans="1:15" ht="30">
      <c r="A52" s="8" t="s">
        <v>39</v>
      </c>
      <c r="D52" s="6"/>
    </row>
    <row r="53" spans="1:15">
      <c r="A53" s="3" t="s">
        <v>40</v>
      </c>
      <c r="D53" s="4"/>
    </row>
    <row r="54" spans="1:15" ht="30">
      <c r="A54" s="8" t="s">
        <v>41</v>
      </c>
      <c r="D54" s="6"/>
    </row>
    <row r="55" spans="1:15" ht="30">
      <c r="A55" s="8" t="s">
        <v>42</v>
      </c>
      <c r="D55" s="6"/>
    </row>
    <row r="56" spans="1:15" ht="30">
      <c r="A56" s="3" t="s">
        <v>43</v>
      </c>
      <c r="D56" s="4"/>
    </row>
    <row r="57" spans="1:15" ht="30">
      <c r="A57" s="8" t="s">
        <v>44</v>
      </c>
      <c r="D57" s="6"/>
    </row>
    <row r="58" spans="1:15">
      <c r="A58" s="9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60" spans="1:15" ht="31.5">
      <c r="A60" s="10" t="s">
        <v>46</v>
      </c>
      <c r="B60" s="29">
        <f>SUM(B47)</f>
        <v>25114348.699999999</v>
      </c>
      <c r="C60" s="29"/>
      <c r="D60" s="30">
        <f t="shared" ref="D60:L60" si="3">SUM(D47)</f>
        <v>11870283.780000001</v>
      </c>
      <c r="E60" s="30">
        <f t="shared" si="3"/>
        <v>13244064.919999998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30">
        <f>SUM(M47)</f>
        <v>0</v>
      </c>
      <c r="N60" s="29">
        <f>SUM(N47)</f>
        <v>0</v>
      </c>
      <c r="O60" s="29">
        <f>SUM(O47)</f>
        <v>0</v>
      </c>
    </row>
    <row r="61" spans="1:15">
      <c r="A61" t="s">
        <v>66</v>
      </c>
    </row>
    <row r="62" spans="1:15">
      <c r="A62" t="s">
        <v>64</v>
      </c>
    </row>
    <row r="63" spans="1:15">
      <c r="A63" t="s">
        <v>65</v>
      </c>
    </row>
    <row r="68" spans="2:12" ht="15.75">
      <c r="B68" s="34"/>
      <c r="L68" s="37"/>
    </row>
    <row r="69" spans="2:12" ht="15.75">
      <c r="B69" s="35"/>
      <c r="L69" s="33"/>
    </row>
    <row r="70" spans="2:12">
      <c r="B70" s="36"/>
      <c r="L70" s="33"/>
    </row>
    <row r="71" spans="2:12">
      <c r="B71" s="33"/>
    </row>
  </sheetData>
  <mergeCells count="5">
    <mergeCell ref="A2:O2"/>
    <mergeCell ref="A4:O4"/>
    <mergeCell ref="A5:O5"/>
    <mergeCell ref="A6:O6"/>
    <mergeCell ref="A1:T1"/>
  </mergeCells>
  <pageMargins left="0.15748031496062992" right="0.19685039370078741" top="0.47244094488188981" bottom="0.31496062992125984" header="0.47244094488188981" footer="0.31496062992125984"/>
  <pageSetup scale="47" orientation="landscape" horizontalDpi="4294967293" verticalDpi="4294967293" r:id="rId1"/>
  <rowBreaks count="1" manualBreakCount="1">
    <brk id="47" max="14" man="1"/>
  </rowBreaks>
  <colBreaks count="2" manualBreakCount="2">
    <brk id="15" max="66" man="1"/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cp:lastPrinted>2019-02-04T14:17:22Z</cp:lastPrinted>
  <dcterms:created xsi:type="dcterms:W3CDTF">2018-04-17T18:57:16Z</dcterms:created>
  <dcterms:modified xsi:type="dcterms:W3CDTF">2019-03-05T12:53:46Z</dcterms:modified>
</cp:coreProperties>
</file>