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4\OAI-2024\Ejecucion Mensual 2024\"/>
    </mc:Choice>
  </mc:AlternateContent>
  <xr:revisionPtr revIDLastSave="0" documentId="13_ncr:1_{B0E809B5-0727-4A34-9429-A4D926EBC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I53" i="1"/>
  <c r="H52" i="1"/>
  <c r="I57" i="1"/>
  <c r="H75" i="1"/>
  <c r="H88" i="1" s="1"/>
  <c r="I63" i="1"/>
  <c r="I64" i="1"/>
  <c r="H63" i="1"/>
  <c r="H64" i="1"/>
  <c r="H65" i="1"/>
  <c r="H66" i="1"/>
  <c r="H67" i="1"/>
  <c r="H68" i="1"/>
  <c r="H69" i="1"/>
  <c r="H70" i="1"/>
  <c r="H71" i="1"/>
  <c r="H72" i="1"/>
  <c r="H73" i="1"/>
  <c r="I55" i="1"/>
  <c r="H36" i="1"/>
  <c r="I36" i="1" s="1"/>
  <c r="I42" i="1"/>
  <c r="I29" i="1"/>
  <c r="I35" i="1"/>
  <c r="I33" i="1"/>
  <c r="I27" i="1"/>
  <c r="H26" i="1" l="1"/>
  <c r="I26" i="1" s="1"/>
  <c r="I25" i="1"/>
  <c r="I23" i="1"/>
  <c r="I24" i="1"/>
  <c r="I22" i="1"/>
  <c r="I20" i="1"/>
  <c r="I21" i="1"/>
  <c r="I19" i="1"/>
  <c r="I18" i="1"/>
  <c r="I17" i="1"/>
  <c r="H16" i="1"/>
  <c r="I16" i="1" s="1"/>
  <c r="I15" i="1"/>
  <c r="I12" i="1"/>
  <c r="I11" i="1"/>
  <c r="H10" i="1"/>
  <c r="I10" i="1" s="1"/>
  <c r="G26" i="1"/>
  <c r="G10" i="1"/>
  <c r="G16" i="1"/>
  <c r="G62" i="1"/>
  <c r="I62" i="1" s="1"/>
  <c r="G52" i="1"/>
  <c r="C62" i="1"/>
  <c r="C70" i="1"/>
  <c r="C67" i="1"/>
  <c r="C75" i="1"/>
  <c r="C88" i="1" s="1"/>
  <c r="C52" i="1"/>
  <c r="C44" i="1"/>
  <c r="C36" i="1"/>
  <c r="C26" i="1"/>
  <c r="C16" i="1"/>
  <c r="C10" i="1"/>
  <c r="I34" i="1" l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65" i="1"/>
  <c r="G66" i="1"/>
  <c r="G67" i="1"/>
  <c r="G75" i="1" s="1"/>
  <c r="G88" i="1" s="1"/>
  <c r="G68" i="1"/>
  <c r="G69" i="1"/>
  <c r="G70" i="1"/>
  <c r="G71" i="1"/>
  <c r="G72" i="1"/>
  <c r="G73" i="1"/>
  <c r="F16" i="1"/>
  <c r="E10" i="1"/>
  <c r="F26" i="1"/>
  <c r="F10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65" i="1"/>
  <c r="F66" i="1"/>
  <c r="F67" i="1"/>
  <c r="F68" i="1"/>
  <c r="F69" i="1"/>
  <c r="F70" i="1"/>
  <c r="F71" i="1"/>
  <c r="F72" i="1"/>
  <c r="F73" i="1"/>
  <c r="E16" i="1"/>
  <c r="B62" i="1"/>
  <c r="B10" i="1"/>
  <c r="I14" i="1"/>
  <c r="B52" i="1"/>
  <c r="B75" i="1" l="1"/>
  <c r="B67" i="1"/>
  <c r="B70" i="1"/>
  <c r="B44" i="1"/>
  <c r="B36" i="1"/>
  <c r="B26" i="1"/>
  <c r="B16" i="1"/>
  <c r="B88" i="1" l="1"/>
  <c r="E73" i="1" l="1"/>
  <c r="E72" i="1"/>
  <c r="E71" i="1"/>
  <c r="E70" i="1"/>
  <c r="E69" i="1"/>
  <c r="E68" i="1"/>
  <c r="E67" i="1"/>
  <c r="E66" i="1"/>
  <c r="E65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52" i="1"/>
  <c r="E75" i="1" s="1"/>
  <c r="E88" i="1" s="1"/>
  <c r="I75" i="1"/>
  <c r="I88" i="1" s="1"/>
  <c r="F52" i="1"/>
  <c r="F75" i="1" s="1"/>
  <c r="F88" i="1" s="1"/>
  <c r="D62" i="1"/>
</calcChain>
</file>

<file path=xl/sharedStrings.xml><?xml version="1.0" encoding="utf-8"?>
<sst xmlns="http://schemas.openxmlformats.org/spreadsheetml/2006/main" count="97" uniqueCount="97">
  <si>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</si>
  <si>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</si>
  <si>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</si>
  <si>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</si>
  <si>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</si>
  <si>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</si>
  <si>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</si>
  <si>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</si>
  <si>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</si>
  <si>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</si>
  <si>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</si>
  <si>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</si>
  <si>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</si>
  <si>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</si>
  <si>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</si>
  <si>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</si>
  <si>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</si>
  <si>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</si>
  <si>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</si>
  <si>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</si>
  <si>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</si>
  <si>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</si>
  <si>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</si>
  <si>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</si>
  <si>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</si>
  <si>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</si>
  <si>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</si>
  <si>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</si>
  <si>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</si>
  <si>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</si>
  <si>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</si>
  <si>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</si>
  <si>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</si>
  <si>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</si>
  <si>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</si>
  <si>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</si>
  <si>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</si>
  <si>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</si>
  <si>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</si>
  <si>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</si>
  <si>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</si>
  <si>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</si>
  <si>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</si>
  <si>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</si>
  <si>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</si>
  <si>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</si>
  <si>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</si>
  <si>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</si>
  <si>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</si>
  <si>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</si>
  <si>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</si>
  <si>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</si>
  <si>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</si>
  <si>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</si>
  <si>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</si>
  <si>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</si>
  <si>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</si>
  <si>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</si>
  <si>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</si>
  <si>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</si>
  <si>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</si>
  <si>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</si>
  <si>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</si>
  <si>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</si>
  <si>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</si>
  <si>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</si>
  <si>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</si>
  <si>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</si>
  <si>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</si>
  <si>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</si>
  <si>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</si>
  <si>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</si>
  <si>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</si>
  <si>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</si>
  <si>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</si>
  <si>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</si>
  <si>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</si>
  <si>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</si>
  <si>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</si>
  <si>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</si>
  <si>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</si>
  <si>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</si>
  <si>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</si>
  <si>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</si>
  <si>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</si>
  <si>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</si>
  <si>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</si>
  <si>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</si>
  <si>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</si>
  <si>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</si>
  <si>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</si>
  <si>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</si>
  <si>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AÑO 2024</t>
  </si>
  <si>
    <t>Febrero</t>
  </si>
  <si>
    <t>Marzo</t>
  </si>
  <si>
    <t>Presupuesto Modificado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</si>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</sst>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6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3" fontId="1" fillId="0" borderId="0" xfId="1" applyFont="1" applyAlignment="1">
      <alignment vertical="center"/>
    </xf>
    <xf numFmtId="43" fontId="6" fillId="0" borderId="0" xfId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1</xdr:row>
      <xdr:rowOff>33618</xdr:rowOff>
    </xdr:from>
    <xdr:to>
      <xdr:col>9</xdr:col>
      <xdr:colOff>4524</xdr:colOff>
      <xdr:row>5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0" y="195543"/>
          <a:ext cx="2033349" cy="995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1703295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95251</xdr:colOff>
      <xdr:row>96</xdr:row>
      <xdr:rowOff>145779</xdr:rowOff>
    </xdr:from>
    <xdr:to>
      <xdr:col>0</xdr:col>
      <xdr:colOff>2257425</xdr:colOff>
      <xdr:row>103</xdr:row>
      <xdr:rowOff>25215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452954"/>
          <a:ext cx="2162174" cy="1241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94945</xdr:colOff>
      <xdr:row>95</xdr:row>
      <xdr:rowOff>170890</xdr:rowOff>
    </xdr:from>
    <xdr:to>
      <xdr:col>6</xdr:col>
      <xdr:colOff>374875</xdr:colOff>
      <xdr:row>107</xdr:row>
      <xdr:rowOff>40770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870" y="19287565"/>
          <a:ext cx="2165880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"/>
  <sheetViews>
    <sheetView showGridLines="0" tabSelected="1" zoomScaleNormal="100" workbookViewId="0">
      <selection activeCell="K12" sqref="K12"/>
    </sheetView>
  </sheetViews>
  <sheetFormatPr baseColWidth="10" defaultColWidth="9.140625" defaultRowHeight="15" x14ac:dyDescent="0.25"/>
  <cols>
    <col min="1" max="1" width="41.140625" customWidth="1"/>
    <col min="2" max="3" width="14.5703125" bestFit="1" customWidth="1"/>
    <col min="4" max="4" width="0.7109375" customWidth="1"/>
    <col min="5" max="6" width="14.140625" bestFit="1" customWidth="1"/>
    <col min="7" max="8" width="14.140625" customWidth="1"/>
    <col min="9" max="9" width="13.5703125" bestFit="1" customWidth="1"/>
    <col min="10" max="10" width="14.140625" bestFit="1" customWidth="1"/>
    <col min="11" max="12" width="13.5703125" bestFit="1" customWidth="1"/>
    <col min="13" max="15" width="14.140625" bestFit="1" customWidth="1"/>
    <col min="16" max="16" width="14.140625" customWidth="1"/>
    <col min="17" max="20" width="14.140625" bestFit="1" customWidth="1"/>
    <col min="22" max="22" width="96.7109375" bestFit="1" customWidth="1"/>
    <col min="24" max="31" width="6" bestFit="1" customWidth="1"/>
    <col min="32" max="33" width="7" bestFit="1" customWidth="1"/>
  </cols>
  <sheetData>
    <row r="1" spans="1:33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3" ht="18.7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V2" s="2"/>
    </row>
    <row r="3" spans="1:33" ht="18.75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46"/>
      <c r="V3" s="2"/>
    </row>
    <row r="4" spans="1:33" ht="18.75" customHeight="1" x14ac:dyDescent="0.25">
      <c r="A4" s="46" t="s">
        <v>92</v>
      </c>
      <c r="B4" s="46"/>
      <c r="C4" s="46"/>
      <c r="D4" s="46"/>
      <c r="E4" s="46"/>
      <c r="F4" s="46"/>
      <c r="G4" s="46"/>
      <c r="H4" s="46"/>
      <c r="I4" s="46"/>
      <c r="V4" s="2"/>
    </row>
    <row r="5" spans="1:33" ht="15.75" customHeight="1" x14ac:dyDescent="0.25">
      <c r="A5" s="46" t="s">
        <v>3</v>
      </c>
      <c r="B5" s="46"/>
      <c r="C5" s="46"/>
      <c r="D5" s="46"/>
      <c r="E5" s="46"/>
      <c r="F5" s="46"/>
      <c r="G5" s="46"/>
      <c r="H5" s="46"/>
      <c r="I5" s="46"/>
      <c r="V5" s="2"/>
    </row>
    <row r="6" spans="1:33" x14ac:dyDescent="0.25">
      <c r="A6" s="47" t="s">
        <v>5</v>
      </c>
      <c r="B6" s="47"/>
      <c r="C6" s="47"/>
      <c r="D6" s="47"/>
      <c r="E6" s="47"/>
      <c r="F6" s="47"/>
      <c r="G6" s="47"/>
      <c r="H6" s="47"/>
      <c r="I6" s="47"/>
      <c r="V6" s="2"/>
    </row>
    <row r="7" spans="1:33" ht="8.25" customHeight="1" x14ac:dyDescent="0.25">
      <c r="V7" s="2"/>
    </row>
    <row r="8" spans="1:33" ht="31.5" x14ac:dyDescent="0.25">
      <c r="A8" s="3" t="s">
        <v>8</v>
      </c>
      <c r="B8" s="4" t="s">
        <v>83</v>
      </c>
      <c r="C8" s="4" t="s">
        <v>95</v>
      </c>
      <c r="D8" s="4"/>
      <c r="E8" s="4" t="s">
        <v>90</v>
      </c>
      <c r="F8" s="4" t="s">
        <v>93</v>
      </c>
      <c r="G8" s="4" t="s">
        <v>94</v>
      </c>
      <c r="H8" s="4" t="s">
        <v>96</v>
      </c>
      <c r="I8" s="4" t="s">
        <v>91</v>
      </c>
      <c r="AF8" s="5"/>
      <c r="AG8" s="5"/>
    </row>
    <row r="9" spans="1:33" x14ac:dyDescent="0.25">
      <c r="A9" s="6" t="s">
        <v>9</v>
      </c>
      <c r="B9" s="6"/>
      <c r="C9" s="6"/>
      <c r="D9" s="7"/>
      <c r="E9" s="7"/>
      <c r="F9" s="7"/>
      <c r="G9" s="7"/>
      <c r="H9" s="7"/>
      <c r="I9" s="7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x14ac:dyDescent="0.25">
      <c r="A10" s="9" t="s">
        <v>10</v>
      </c>
      <c r="B10" s="39">
        <f>SUM(B11:B15)</f>
        <v>263584611</v>
      </c>
      <c r="C10" s="39">
        <f>SUM(C11:C15)</f>
        <v>264607206.59999999</v>
      </c>
      <c r="D10" s="10"/>
      <c r="E10" s="10">
        <f>SUM(E11:E15)</f>
        <v>16409725.43</v>
      </c>
      <c r="F10" s="10">
        <f>SUM(F11:F15)</f>
        <v>15262574.02</v>
      </c>
      <c r="G10" s="10">
        <f>SUM(G11:G15)</f>
        <v>16381530.25</v>
      </c>
      <c r="H10" s="10">
        <f>SUM(H11:H15)</f>
        <v>15870628.84</v>
      </c>
      <c r="I10" s="11">
        <f>SUM(E10:H10)</f>
        <v>63924458.540000007</v>
      </c>
      <c r="X10" s="12"/>
    </row>
    <row r="11" spans="1:33" x14ac:dyDescent="0.25">
      <c r="A11" s="13" t="s">
        <v>11</v>
      </c>
      <c r="B11" s="15">
        <v>192087000</v>
      </c>
      <c r="C11" s="15">
        <v>193109595.59999999</v>
      </c>
      <c r="D11" s="8"/>
      <c r="E11" s="14">
        <v>13675638.779999999</v>
      </c>
      <c r="F11" s="14">
        <v>12595750</v>
      </c>
      <c r="G11" s="14">
        <v>13649115.02</v>
      </c>
      <c r="H11" s="14">
        <v>12931667.4</v>
      </c>
      <c r="I11" s="15">
        <f>SUM(E11:H11)</f>
        <v>52852171.199999996</v>
      </c>
    </row>
    <row r="12" spans="1:33" x14ac:dyDescent="0.25">
      <c r="A12" s="13" t="s">
        <v>12</v>
      </c>
      <c r="B12" s="15">
        <v>43625000</v>
      </c>
      <c r="C12" s="15">
        <v>43625000</v>
      </c>
      <c r="D12" s="8"/>
      <c r="E12" s="14">
        <v>789000</v>
      </c>
      <c r="F12" s="14">
        <v>745382.58</v>
      </c>
      <c r="G12" s="14">
        <v>761425.59</v>
      </c>
      <c r="H12" s="14">
        <v>971653.4</v>
      </c>
      <c r="I12" s="15">
        <f>SUM(E12:H12)</f>
        <v>3267461.57</v>
      </c>
    </row>
    <row r="13" spans="1:33" x14ac:dyDescent="0.25">
      <c r="A13" s="13" t="s">
        <v>13</v>
      </c>
      <c r="B13" s="15">
        <v>100000</v>
      </c>
      <c r="C13" s="15">
        <v>100000</v>
      </c>
      <c r="D13" s="8"/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4" spans="1:33" hidden="1" x14ac:dyDescent="0.25">
      <c r="A14" s="13" t="s">
        <v>14</v>
      </c>
      <c r="B14" s="15"/>
      <c r="C14" s="15"/>
      <c r="D14" s="8"/>
      <c r="E14" s="16">
        <v>0</v>
      </c>
      <c r="F14" s="16">
        <v>0</v>
      </c>
      <c r="G14" s="16">
        <v>0</v>
      </c>
      <c r="H14" s="16"/>
      <c r="I14" s="15">
        <f t="shared" ref="I14" si="0">SUM(E14:F14)</f>
        <v>0</v>
      </c>
    </row>
    <row r="15" spans="1:33" ht="19.5" customHeight="1" x14ac:dyDescent="0.25">
      <c r="A15" s="13" t="s">
        <v>15</v>
      </c>
      <c r="B15" s="15">
        <v>27772611</v>
      </c>
      <c r="C15" s="15">
        <v>27772611</v>
      </c>
      <c r="D15" s="8"/>
      <c r="E15" s="14">
        <v>1945086.65</v>
      </c>
      <c r="F15" s="14">
        <v>1921441.44</v>
      </c>
      <c r="G15" s="14">
        <v>1970989.64</v>
      </c>
      <c r="H15" s="14">
        <v>1967308.04</v>
      </c>
      <c r="I15" s="15">
        <f>SUM(E15:H15)</f>
        <v>7804825.7699999996</v>
      </c>
    </row>
    <row r="16" spans="1:33" x14ac:dyDescent="0.25">
      <c r="A16" s="9" t="s">
        <v>16</v>
      </c>
      <c r="B16" s="39">
        <f>SUM(B17:B25)</f>
        <v>63975000</v>
      </c>
      <c r="C16" s="39">
        <f>SUM(C17:C25)</f>
        <v>86098907.329999998</v>
      </c>
      <c r="E16" s="17">
        <f>SUM(D17:E25)</f>
        <v>1489236.37</v>
      </c>
      <c r="F16" s="17">
        <f>SUM(F17:F25)</f>
        <v>1575011.74</v>
      </c>
      <c r="G16" s="17">
        <f>SUM(G17:G25)</f>
        <v>6141026.8799999999</v>
      </c>
      <c r="H16" s="17">
        <f>SUM(H17:H25)</f>
        <v>4535265.66</v>
      </c>
      <c r="I16" s="11">
        <f>SUM(E16:H16)</f>
        <v>13740540.65</v>
      </c>
    </row>
    <row r="17" spans="1:9" x14ac:dyDescent="0.25">
      <c r="A17" s="13" t="s">
        <v>17</v>
      </c>
      <c r="B17" s="15">
        <v>15535000</v>
      </c>
      <c r="C17" s="15">
        <v>15535000</v>
      </c>
      <c r="D17" s="5"/>
      <c r="E17" s="14">
        <v>1095021.53</v>
      </c>
      <c r="F17" s="14">
        <v>1158801.48</v>
      </c>
      <c r="G17" s="14">
        <v>983383.97</v>
      </c>
      <c r="H17" s="14">
        <v>1091960.93</v>
      </c>
      <c r="I17" s="15">
        <f>SUM(E17:H17)</f>
        <v>4329167.9099999992</v>
      </c>
    </row>
    <row r="18" spans="1:9" ht="25.5" x14ac:dyDescent="0.25">
      <c r="A18" s="13" t="s">
        <v>18</v>
      </c>
      <c r="B18" s="15">
        <v>7650000</v>
      </c>
      <c r="C18" s="15">
        <v>14491725</v>
      </c>
      <c r="E18" s="16">
        <v>0</v>
      </c>
      <c r="F18" s="16">
        <v>0</v>
      </c>
      <c r="G18" s="14">
        <v>1089991.23</v>
      </c>
      <c r="H18" s="14">
        <v>110862.77</v>
      </c>
      <c r="I18" s="15">
        <f>SUM(E18:H18)</f>
        <v>1200854</v>
      </c>
    </row>
    <row r="19" spans="1:9" x14ac:dyDescent="0.25">
      <c r="A19" s="13" t="s">
        <v>19</v>
      </c>
      <c r="B19" s="15">
        <v>550000</v>
      </c>
      <c r="C19" s="15">
        <v>550000</v>
      </c>
      <c r="E19" s="14">
        <v>18450</v>
      </c>
      <c r="F19" s="14">
        <v>21850</v>
      </c>
      <c r="G19" s="14">
        <v>40950</v>
      </c>
      <c r="H19" s="14">
        <v>44300</v>
      </c>
      <c r="I19" s="14">
        <f>SUM(E19:H19)</f>
        <v>125550</v>
      </c>
    </row>
    <row r="20" spans="1:9" x14ac:dyDescent="0.25">
      <c r="A20" s="13" t="s">
        <v>20</v>
      </c>
      <c r="B20" s="15">
        <v>280000</v>
      </c>
      <c r="C20" s="15">
        <v>630000</v>
      </c>
      <c r="E20" s="16">
        <v>0</v>
      </c>
      <c r="F20" s="16">
        <v>0</v>
      </c>
      <c r="G20" s="14">
        <v>80000</v>
      </c>
      <c r="H20" s="14">
        <v>0</v>
      </c>
      <c r="I20" s="14">
        <f>SUM(E20:H20)</f>
        <v>80000</v>
      </c>
    </row>
    <row r="21" spans="1:9" x14ac:dyDescent="0.25">
      <c r="A21" s="13" t="s">
        <v>21</v>
      </c>
      <c r="B21" s="15">
        <v>5200000</v>
      </c>
      <c r="C21" s="15">
        <v>8590731.9700000007</v>
      </c>
      <c r="E21" s="16">
        <v>0</v>
      </c>
      <c r="F21" s="16">
        <v>0</v>
      </c>
      <c r="G21" s="14">
        <v>123664</v>
      </c>
      <c r="H21" s="14">
        <v>1108156.18</v>
      </c>
      <c r="I21" s="14">
        <f t="shared" ref="I20:I22" si="1">SUM(E21:H21)</f>
        <v>1231820.18</v>
      </c>
    </row>
    <row r="22" spans="1:9" x14ac:dyDescent="0.25">
      <c r="A22" s="13" t="s">
        <v>22</v>
      </c>
      <c r="B22" s="15">
        <v>6000000</v>
      </c>
      <c r="C22" s="15">
        <v>8552000</v>
      </c>
      <c r="E22" s="14">
        <v>375764.84</v>
      </c>
      <c r="F22" s="14">
        <v>340460.26</v>
      </c>
      <c r="G22" s="14">
        <v>225639.13</v>
      </c>
      <c r="H22" s="14">
        <v>336832.88</v>
      </c>
      <c r="I22" s="14">
        <f>SUM(E22:H22)</f>
        <v>1278697.1100000001</v>
      </c>
    </row>
    <row r="23" spans="1:9" ht="38.25" x14ac:dyDescent="0.25">
      <c r="A23" s="13" t="s">
        <v>23</v>
      </c>
      <c r="B23" s="15">
        <v>4100000</v>
      </c>
      <c r="C23" s="15">
        <v>6325275</v>
      </c>
      <c r="E23" s="16">
        <v>0</v>
      </c>
      <c r="F23" s="16">
        <v>0</v>
      </c>
      <c r="G23" s="14">
        <v>669275.47</v>
      </c>
      <c r="H23" s="14">
        <v>393900</v>
      </c>
      <c r="I23" s="15">
        <f>SUM(E23:H23)</f>
        <v>1063175.47</v>
      </c>
    </row>
    <row r="24" spans="1:9" ht="25.5" x14ac:dyDescent="0.25">
      <c r="A24" s="13" t="s">
        <v>24</v>
      </c>
      <c r="B24" s="15">
        <v>20160000</v>
      </c>
      <c r="C24" s="15">
        <v>25111635.760000002</v>
      </c>
      <c r="E24" s="16">
        <v>0</v>
      </c>
      <c r="F24" s="14">
        <v>53900</v>
      </c>
      <c r="G24" s="14">
        <v>2803750</v>
      </c>
      <c r="H24" s="14">
        <v>1074252.8999999999</v>
      </c>
      <c r="I24" s="38">
        <f>SUM(E24:H24)</f>
        <v>3931902.9</v>
      </c>
    </row>
    <row r="25" spans="1:9" x14ac:dyDescent="0.25">
      <c r="A25" s="13" t="s">
        <v>87</v>
      </c>
      <c r="B25" s="15">
        <v>4500000</v>
      </c>
      <c r="C25" s="15">
        <v>6312539.5999999996</v>
      </c>
      <c r="E25" s="16">
        <v>0</v>
      </c>
      <c r="F25" s="16">
        <v>0</v>
      </c>
      <c r="G25" s="14">
        <v>124373.08</v>
      </c>
      <c r="H25" s="14">
        <v>375000</v>
      </c>
      <c r="I25" s="38">
        <f>SUM(E25:H25)</f>
        <v>499373.08</v>
      </c>
    </row>
    <row r="26" spans="1:9" x14ac:dyDescent="0.25">
      <c r="A26" s="9" t="s">
        <v>25</v>
      </c>
      <c r="B26" s="39">
        <f>SUM(B27:B35)</f>
        <v>22847900</v>
      </c>
      <c r="C26" s="39">
        <f>SUM(C27:C35)</f>
        <v>29395345.470000003</v>
      </c>
      <c r="D26" s="18"/>
      <c r="E26" s="19">
        <v>0</v>
      </c>
      <c r="F26" s="10">
        <f>SUM(F27:F35)</f>
        <v>645944.30000000005</v>
      </c>
      <c r="G26" s="10">
        <f>SUM(G27:G35)</f>
        <v>2184857.7999999998</v>
      </c>
      <c r="H26" s="10">
        <f>SUM(H27:H35)</f>
        <v>1183522.97</v>
      </c>
      <c r="I26" s="10">
        <f>SUM(E26:H26)</f>
        <v>4014325.0699999994</v>
      </c>
    </row>
    <row r="27" spans="1:9" ht="25.5" x14ac:dyDescent="0.25">
      <c r="A27" s="13" t="s">
        <v>26</v>
      </c>
      <c r="B27" s="35">
        <v>1050000</v>
      </c>
      <c r="C27" s="35">
        <v>1300990.92</v>
      </c>
      <c r="E27" s="16">
        <v>0</v>
      </c>
      <c r="F27" s="14">
        <v>150981.1</v>
      </c>
      <c r="G27" s="14">
        <v>36730</v>
      </c>
      <c r="H27" s="14">
        <v>63660</v>
      </c>
      <c r="I27" s="44">
        <f>SUM(E27:H27)</f>
        <v>251371.1</v>
      </c>
    </row>
    <row r="28" spans="1:9" x14ac:dyDescent="0.25">
      <c r="A28" s="13" t="s">
        <v>27</v>
      </c>
      <c r="B28" s="35">
        <v>680000</v>
      </c>
      <c r="C28" s="35">
        <v>1580000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</row>
    <row r="29" spans="1:9" x14ac:dyDescent="0.25">
      <c r="A29" s="13" t="s">
        <v>85</v>
      </c>
      <c r="B29" s="35">
        <v>5100000</v>
      </c>
      <c r="C29" s="35">
        <v>6812301.1699999999</v>
      </c>
      <c r="E29" s="16">
        <v>0</v>
      </c>
      <c r="F29" s="14">
        <v>17600</v>
      </c>
      <c r="G29" s="14">
        <v>1192623.3799999999</v>
      </c>
      <c r="H29" s="14">
        <v>68440</v>
      </c>
      <c r="I29" s="44">
        <f>SUM(E29:H29)</f>
        <v>1278663.3799999999</v>
      </c>
    </row>
    <row r="30" spans="1:9" x14ac:dyDescent="0.25">
      <c r="A30" s="13" t="s">
        <v>28</v>
      </c>
      <c r="B30" s="35">
        <v>200000</v>
      </c>
      <c r="C30" s="35">
        <v>200000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</row>
    <row r="31" spans="1:9" x14ac:dyDescent="0.25">
      <c r="A31" s="13" t="s">
        <v>86</v>
      </c>
      <c r="B31" s="35">
        <v>550000</v>
      </c>
      <c r="C31" s="35">
        <v>950000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</row>
    <row r="32" spans="1:9" ht="25.5" x14ac:dyDescent="0.25">
      <c r="A32" s="13" t="s">
        <v>29</v>
      </c>
      <c r="B32" s="35">
        <v>645000</v>
      </c>
      <c r="C32" s="35">
        <v>795000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</row>
    <row r="33" spans="1:9" ht="24.75" customHeight="1" x14ac:dyDescent="0.25">
      <c r="A33" s="13" t="s">
        <v>30</v>
      </c>
      <c r="B33" s="35">
        <v>8275000</v>
      </c>
      <c r="C33" s="35">
        <v>10182308.970000001</v>
      </c>
      <c r="E33" s="16">
        <v>0</v>
      </c>
      <c r="F33" s="14">
        <v>423820.7</v>
      </c>
      <c r="G33" s="14">
        <v>666756.92000000004</v>
      </c>
      <c r="H33" s="14">
        <v>223693.56</v>
      </c>
      <c r="I33" s="44">
        <f>SUM(E33:H33)</f>
        <v>1314271.1800000002</v>
      </c>
    </row>
    <row r="34" spans="1:9" ht="25.5" hidden="1" x14ac:dyDescent="0.25">
      <c r="A34" s="13" t="s">
        <v>31</v>
      </c>
      <c r="B34" s="35"/>
      <c r="C34" s="35"/>
      <c r="E34" s="16">
        <v>0</v>
      </c>
      <c r="F34" s="16">
        <v>0</v>
      </c>
      <c r="G34" s="16">
        <v>1</v>
      </c>
      <c r="H34" s="16"/>
      <c r="I34" s="44">
        <f t="shared" ref="I27:I35" si="2">SUM(E34:G34)</f>
        <v>1</v>
      </c>
    </row>
    <row r="35" spans="1:9" ht="15.75" customHeight="1" x14ac:dyDescent="0.25">
      <c r="A35" s="13" t="s">
        <v>32</v>
      </c>
      <c r="B35" s="35">
        <v>6347900</v>
      </c>
      <c r="C35" s="35">
        <v>7574744.4100000001</v>
      </c>
      <c r="E35" s="16">
        <v>0</v>
      </c>
      <c r="F35" s="14">
        <v>53542.5</v>
      </c>
      <c r="G35" s="14">
        <v>288746.5</v>
      </c>
      <c r="H35" s="14">
        <v>827729.41</v>
      </c>
      <c r="I35" s="44">
        <f>SUM(E35:H35)</f>
        <v>1170018.4100000001</v>
      </c>
    </row>
    <row r="36" spans="1:9" x14ac:dyDescent="0.25">
      <c r="A36" s="9" t="s">
        <v>33</v>
      </c>
      <c r="B36" s="39">
        <f>SUM(B37:B43)</f>
        <v>1300000</v>
      </c>
      <c r="C36" s="39">
        <f>SUM(C37:C43)</f>
        <v>1300000</v>
      </c>
      <c r="D36" s="18"/>
      <c r="E36" s="19">
        <v>0</v>
      </c>
      <c r="F36" s="19">
        <v>0</v>
      </c>
      <c r="G36" s="19">
        <v>0</v>
      </c>
      <c r="H36" s="10">
        <f>SUM(H37:H42)</f>
        <v>112600.52</v>
      </c>
      <c r="I36" s="10">
        <f>SUM(E36:H36)</f>
        <v>112600.52</v>
      </c>
    </row>
    <row r="37" spans="1:9" ht="25.5" x14ac:dyDescent="0.25">
      <c r="A37" s="13" t="s">
        <v>34</v>
      </c>
      <c r="B37" s="15">
        <v>300000</v>
      </c>
      <c r="C37" s="15">
        <v>300000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</row>
    <row r="38" spans="1:9" ht="25.5" hidden="1" x14ac:dyDescent="0.25">
      <c r="A38" s="13" t="s">
        <v>35</v>
      </c>
      <c r="B38" s="36">
        <v>0</v>
      </c>
      <c r="C38" s="36">
        <v>0</v>
      </c>
      <c r="D38" s="16"/>
      <c r="E38" s="16">
        <f t="shared" ref="E38:G41" si="3">SUM(I38+J38+K38+L38+M38+N38+O38+P38+Q38+R38+S38+T38)</f>
        <v>0</v>
      </c>
      <c r="F38" s="16">
        <f t="shared" si="3"/>
        <v>0</v>
      </c>
      <c r="G38" s="16">
        <f t="shared" si="3"/>
        <v>0</v>
      </c>
      <c r="H38" s="16"/>
      <c r="I38" s="16">
        <v>0</v>
      </c>
    </row>
    <row r="39" spans="1:9" ht="25.5" hidden="1" x14ac:dyDescent="0.25">
      <c r="A39" s="13" t="s">
        <v>36</v>
      </c>
      <c r="B39" s="36">
        <v>0</v>
      </c>
      <c r="C39" s="36">
        <v>0</v>
      </c>
      <c r="D39" s="16"/>
      <c r="E39" s="16">
        <f t="shared" si="3"/>
        <v>0</v>
      </c>
      <c r="F39" s="16">
        <f t="shared" si="3"/>
        <v>0</v>
      </c>
      <c r="G39" s="16">
        <f t="shared" si="3"/>
        <v>0</v>
      </c>
      <c r="H39" s="16"/>
      <c r="I39" s="16">
        <v>0</v>
      </c>
    </row>
    <row r="40" spans="1:9" ht="25.5" hidden="1" x14ac:dyDescent="0.25">
      <c r="A40" s="13" t="s">
        <v>37</v>
      </c>
      <c r="B40" s="36">
        <v>0</v>
      </c>
      <c r="C40" s="36">
        <v>0</v>
      </c>
      <c r="D40" s="16"/>
      <c r="E40" s="16">
        <f t="shared" si="3"/>
        <v>0</v>
      </c>
      <c r="F40" s="16">
        <f t="shared" si="3"/>
        <v>0</v>
      </c>
      <c r="G40" s="16">
        <f t="shared" si="3"/>
        <v>0</v>
      </c>
      <c r="H40" s="16"/>
      <c r="I40" s="16">
        <v>0</v>
      </c>
    </row>
    <row r="41" spans="1:9" ht="25.5" hidden="1" x14ac:dyDescent="0.25">
      <c r="A41" s="13" t="s">
        <v>38</v>
      </c>
      <c r="B41" s="36">
        <v>0</v>
      </c>
      <c r="C41" s="36">
        <v>0</v>
      </c>
      <c r="D41" s="16"/>
      <c r="E41" s="16">
        <f t="shared" si="3"/>
        <v>0</v>
      </c>
      <c r="F41" s="16">
        <f t="shared" si="3"/>
        <v>0</v>
      </c>
      <c r="G41" s="16">
        <f t="shared" si="3"/>
        <v>0</v>
      </c>
      <c r="H41" s="16"/>
      <c r="I41" s="16">
        <v>0</v>
      </c>
    </row>
    <row r="42" spans="1:9" ht="25.5" x14ac:dyDescent="0.25">
      <c r="A42" s="13" t="s">
        <v>39</v>
      </c>
      <c r="B42" s="15">
        <v>1000000</v>
      </c>
      <c r="C42" s="15">
        <v>1000000</v>
      </c>
      <c r="D42" s="16"/>
      <c r="E42" s="16">
        <v>0</v>
      </c>
      <c r="F42" s="16">
        <v>0</v>
      </c>
      <c r="G42" s="16">
        <v>0</v>
      </c>
      <c r="H42" s="14">
        <v>112600.52</v>
      </c>
      <c r="I42" s="44">
        <f>SUM(E42:H42)</f>
        <v>112600.52</v>
      </c>
    </row>
    <row r="43" spans="1:9" ht="25.5" hidden="1" x14ac:dyDescent="0.25">
      <c r="A43" s="13" t="s">
        <v>40</v>
      </c>
      <c r="B43" s="36">
        <v>0</v>
      </c>
      <c r="C43" s="36">
        <v>0</v>
      </c>
      <c r="D43" s="16"/>
      <c r="E43" s="16">
        <f t="shared" ref="E43:G51" si="4">SUM(I43+J43+K43+L43+M43+N43+O43+P43+Q43+R43+S43+T43)</f>
        <v>0</v>
      </c>
      <c r="F43" s="16">
        <f t="shared" si="4"/>
        <v>0</v>
      </c>
      <c r="G43" s="16">
        <f t="shared" si="4"/>
        <v>0</v>
      </c>
      <c r="H43" s="16"/>
      <c r="I43" s="16">
        <v>0</v>
      </c>
    </row>
    <row r="44" spans="1:9" hidden="1" x14ac:dyDescent="0.25">
      <c r="A44" s="20" t="s">
        <v>41</v>
      </c>
      <c r="B44" s="37">
        <f>SUM(B45:B51)</f>
        <v>0</v>
      </c>
      <c r="C44" s="37">
        <f>SUM(C45:C51)</f>
        <v>0</v>
      </c>
      <c r="D44" s="19"/>
      <c r="E44" s="19">
        <f t="shared" si="4"/>
        <v>0</v>
      </c>
      <c r="F44" s="19">
        <f t="shared" si="4"/>
        <v>0</v>
      </c>
      <c r="G44" s="19">
        <f t="shared" si="4"/>
        <v>0</v>
      </c>
      <c r="H44" s="19"/>
      <c r="I44" s="19">
        <v>0</v>
      </c>
    </row>
    <row r="45" spans="1:9" ht="25.5" hidden="1" x14ac:dyDescent="0.25">
      <c r="A45" s="13" t="s">
        <v>42</v>
      </c>
      <c r="B45" s="36">
        <v>0</v>
      </c>
      <c r="C45" s="36">
        <v>0</v>
      </c>
      <c r="D45" s="16"/>
      <c r="E45" s="16">
        <f t="shared" si="4"/>
        <v>0</v>
      </c>
      <c r="F45" s="16">
        <f t="shared" si="4"/>
        <v>0</v>
      </c>
      <c r="G45" s="16">
        <f t="shared" si="4"/>
        <v>0</v>
      </c>
      <c r="H45" s="16"/>
      <c r="I45" s="16">
        <v>0</v>
      </c>
    </row>
    <row r="46" spans="1:9" ht="25.5" hidden="1" x14ac:dyDescent="0.25">
      <c r="A46" s="13" t="s">
        <v>43</v>
      </c>
      <c r="B46" s="36">
        <v>0</v>
      </c>
      <c r="C46" s="36">
        <v>0</v>
      </c>
      <c r="D46" s="16"/>
      <c r="E46" s="16">
        <f t="shared" si="4"/>
        <v>0</v>
      </c>
      <c r="F46" s="16">
        <f t="shared" si="4"/>
        <v>0</v>
      </c>
      <c r="G46" s="16">
        <f t="shared" si="4"/>
        <v>0</v>
      </c>
      <c r="H46" s="16"/>
      <c r="I46" s="16">
        <v>0</v>
      </c>
    </row>
    <row r="47" spans="1:9" ht="25.5" hidden="1" x14ac:dyDescent="0.25">
      <c r="A47" s="13" t="s">
        <v>44</v>
      </c>
      <c r="B47" s="36">
        <v>0</v>
      </c>
      <c r="C47" s="36">
        <v>0</v>
      </c>
      <c r="D47" s="16"/>
      <c r="E47" s="16">
        <f t="shared" si="4"/>
        <v>0</v>
      </c>
      <c r="F47" s="16">
        <f t="shared" si="4"/>
        <v>0</v>
      </c>
      <c r="G47" s="16">
        <f t="shared" si="4"/>
        <v>0</v>
      </c>
      <c r="H47" s="16"/>
      <c r="I47" s="16">
        <v>0</v>
      </c>
    </row>
    <row r="48" spans="1:9" ht="25.5" hidden="1" x14ac:dyDescent="0.25">
      <c r="A48" s="13" t="s">
        <v>45</v>
      </c>
      <c r="B48" s="36">
        <v>0</v>
      </c>
      <c r="C48" s="36">
        <v>0</v>
      </c>
      <c r="D48" s="16"/>
      <c r="E48" s="16">
        <f t="shared" si="4"/>
        <v>0</v>
      </c>
      <c r="F48" s="16">
        <f t="shared" si="4"/>
        <v>0</v>
      </c>
      <c r="G48" s="16">
        <f t="shared" si="4"/>
        <v>0</v>
      </c>
      <c r="H48" s="16"/>
      <c r="I48" s="16">
        <v>0</v>
      </c>
    </row>
    <row r="49" spans="1:9" ht="25.5" hidden="1" x14ac:dyDescent="0.25">
      <c r="A49" s="13" t="s">
        <v>46</v>
      </c>
      <c r="B49" s="36">
        <v>0</v>
      </c>
      <c r="C49" s="36">
        <v>0</v>
      </c>
      <c r="D49" s="16"/>
      <c r="E49" s="16">
        <f t="shared" si="4"/>
        <v>0</v>
      </c>
      <c r="F49" s="16">
        <f t="shared" si="4"/>
        <v>0</v>
      </c>
      <c r="G49" s="16">
        <f t="shared" si="4"/>
        <v>0</v>
      </c>
      <c r="H49" s="16"/>
      <c r="I49" s="16">
        <v>0</v>
      </c>
    </row>
    <row r="50" spans="1:9" ht="25.5" hidden="1" x14ac:dyDescent="0.25">
      <c r="A50" s="13" t="s">
        <v>47</v>
      </c>
      <c r="B50" s="36">
        <v>0</v>
      </c>
      <c r="C50" s="36">
        <v>0</v>
      </c>
      <c r="D50" s="16"/>
      <c r="E50" s="16">
        <f t="shared" si="4"/>
        <v>0</v>
      </c>
      <c r="F50" s="16">
        <f t="shared" si="4"/>
        <v>0</v>
      </c>
      <c r="G50" s="16">
        <f t="shared" si="4"/>
        <v>0</v>
      </c>
      <c r="H50" s="16"/>
      <c r="I50" s="16">
        <v>0</v>
      </c>
    </row>
    <row r="51" spans="1:9" ht="25.5" hidden="1" x14ac:dyDescent="0.25">
      <c r="A51" s="13" t="s">
        <v>48</v>
      </c>
      <c r="B51" s="36">
        <v>0</v>
      </c>
      <c r="C51" s="36">
        <v>0</v>
      </c>
      <c r="D51" s="16"/>
      <c r="E51" s="16">
        <f t="shared" si="4"/>
        <v>0</v>
      </c>
      <c r="F51" s="16">
        <f t="shared" si="4"/>
        <v>0</v>
      </c>
      <c r="G51" s="16">
        <f t="shared" si="4"/>
        <v>0</v>
      </c>
      <c r="H51" s="16"/>
      <c r="I51" s="16">
        <v>0</v>
      </c>
    </row>
    <row r="52" spans="1:9" ht="30" x14ac:dyDescent="0.25">
      <c r="A52" s="9" t="s">
        <v>49</v>
      </c>
      <c r="B52" s="40">
        <f>SUM(B53:B61)</f>
        <v>43750000</v>
      </c>
      <c r="C52" s="40">
        <f>SUM(C53:C61)</f>
        <v>107885417.03</v>
      </c>
      <c r="D52" s="21"/>
      <c r="E52" s="19">
        <f>SUM(D53:E61)</f>
        <v>0</v>
      </c>
      <c r="F52" s="19">
        <f>SUM(E53:F61)</f>
        <v>0</v>
      </c>
      <c r="G52" s="10">
        <f>SUM(G53:G61)</f>
        <v>369021.68</v>
      </c>
      <c r="H52" s="10">
        <f>SUM(H53:H61)</f>
        <v>52923</v>
      </c>
      <c r="I52" s="10">
        <f>SUM(E52:H52)</f>
        <v>421944.68</v>
      </c>
    </row>
    <row r="53" spans="1:9" x14ac:dyDescent="0.25">
      <c r="A53" s="13" t="s">
        <v>50</v>
      </c>
      <c r="B53" s="35">
        <v>19700000</v>
      </c>
      <c r="C53" s="35">
        <v>28765640.32</v>
      </c>
      <c r="E53" s="16">
        <v>0</v>
      </c>
      <c r="F53" s="16">
        <v>0</v>
      </c>
      <c r="G53" s="14">
        <v>227508.55</v>
      </c>
      <c r="H53" s="14">
        <v>52923</v>
      </c>
      <c r="I53" s="44">
        <f>SUM(E53:H53)</f>
        <v>280431.55</v>
      </c>
    </row>
    <row r="54" spans="1:9" ht="25.5" x14ac:dyDescent="0.25">
      <c r="A54" s="13" t="s">
        <v>51</v>
      </c>
      <c r="B54" s="35">
        <v>1450000</v>
      </c>
      <c r="C54" s="35">
        <v>1750000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25.5" x14ac:dyDescent="0.25">
      <c r="A55" s="13" t="s">
        <v>52</v>
      </c>
      <c r="B55" s="35">
        <v>450000</v>
      </c>
      <c r="C55" s="35">
        <v>452291.95</v>
      </c>
      <c r="E55" s="16">
        <v>0</v>
      </c>
      <c r="F55" s="16">
        <v>0</v>
      </c>
      <c r="G55" s="14">
        <v>2290.9499999999998</v>
      </c>
      <c r="H55" s="16">
        <v>0</v>
      </c>
      <c r="I55" s="44">
        <f>SUM(E55:H55)</f>
        <v>2290.9499999999998</v>
      </c>
    </row>
    <row r="56" spans="1:9" ht="25.5" x14ac:dyDescent="0.25">
      <c r="A56" s="13" t="s">
        <v>53</v>
      </c>
      <c r="B56" s="35">
        <v>2100000</v>
      </c>
      <c r="C56" s="35">
        <v>7100000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</row>
    <row r="57" spans="1:9" ht="25.5" x14ac:dyDescent="0.25">
      <c r="A57" s="13" t="s">
        <v>54</v>
      </c>
      <c r="B57" s="35">
        <v>2042000</v>
      </c>
      <c r="C57" s="35">
        <v>16809484.760000002</v>
      </c>
      <c r="E57" s="16">
        <v>0</v>
      </c>
      <c r="F57" s="16">
        <v>0</v>
      </c>
      <c r="G57" s="14">
        <v>139222.18</v>
      </c>
      <c r="H57" s="16">
        <v>0</v>
      </c>
      <c r="I57" s="44">
        <f>SUM(E57:H57)</f>
        <v>139222.18</v>
      </c>
    </row>
    <row r="58" spans="1:9" x14ac:dyDescent="0.25">
      <c r="A58" s="13" t="s">
        <v>55</v>
      </c>
      <c r="B58" s="35">
        <v>7200000</v>
      </c>
      <c r="C58" s="35">
        <v>7200000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</row>
    <row r="59" spans="1:9" hidden="1" x14ac:dyDescent="0.25">
      <c r="A59" s="13" t="s">
        <v>56</v>
      </c>
      <c r="B59" s="35">
        <v>0</v>
      </c>
      <c r="C59" s="35">
        <v>0</v>
      </c>
      <c r="D59" s="16"/>
      <c r="E59" s="16">
        <v>0</v>
      </c>
      <c r="F59" s="16">
        <v>0</v>
      </c>
      <c r="G59" s="16">
        <v>0</v>
      </c>
      <c r="H59" s="16"/>
      <c r="I59" s="16"/>
    </row>
    <row r="60" spans="1:9" x14ac:dyDescent="0.25">
      <c r="A60" s="13" t="s">
        <v>57</v>
      </c>
      <c r="B60" s="35">
        <v>500000</v>
      </c>
      <c r="C60" s="35">
        <v>500000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</row>
    <row r="61" spans="1:9" ht="25.5" x14ac:dyDescent="0.25">
      <c r="A61" s="13" t="s">
        <v>58</v>
      </c>
      <c r="B61" s="35">
        <v>10308000</v>
      </c>
      <c r="C61" s="35">
        <v>45308000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</row>
    <row r="62" spans="1:9" x14ac:dyDescent="0.25">
      <c r="A62" s="9" t="s">
        <v>59</v>
      </c>
      <c r="B62" s="40">
        <f>SUM(B63:B66)</f>
        <v>11500000</v>
      </c>
      <c r="C62" s="45">
        <f>SUM(C63)</f>
        <v>58419322.450000003</v>
      </c>
      <c r="D62" s="19">
        <f>SUM(F62+I62+J62+K62+L62+M62+N62+O62+P62+Q62+R62+S62)</f>
        <v>2412827.84</v>
      </c>
      <c r="E62" s="19">
        <v>0</v>
      </c>
      <c r="F62" s="19">
        <v>0</v>
      </c>
      <c r="G62" s="10">
        <f>SUM(G63)</f>
        <v>2412827.84</v>
      </c>
      <c r="H62" s="19">
        <v>0</v>
      </c>
      <c r="I62" s="10">
        <f t="shared" ref="I61:I64" si="5">SUM(E62:G62)</f>
        <v>2412827.84</v>
      </c>
    </row>
    <row r="63" spans="1:9" x14ac:dyDescent="0.25">
      <c r="A63" s="13" t="s">
        <v>60</v>
      </c>
      <c r="B63" s="35">
        <v>11500000</v>
      </c>
      <c r="C63" s="38">
        <v>58419322.450000003</v>
      </c>
      <c r="E63" s="16">
        <v>0</v>
      </c>
      <c r="F63" s="16">
        <v>0</v>
      </c>
      <c r="G63" s="14">
        <v>2412827.84</v>
      </c>
      <c r="H63" s="16">
        <f t="shared" ref="E63:I73" si="6">SUM(L63+M63+N63+O63+P63+Q63+R63+S63+T63+U63+V63+W63)</f>
        <v>0</v>
      </c>
      <c r="I63" s="44">
        <f>SUM(E63:H63)</f>
        <v>2412827.84</v>
      </c>
    </row>
    <row r="64" spans="1:9" x14ac:dyDescent="0.25">
      <c r="A64" s="13" t="s">
        <v>61</v>
      </c>
      <c r="B64" s="36">
        <v>0</v>
      </c>
      <c r="C64" s="36">
        <v>0</v>
      </c>
      <c r="E64" s="16">
        <v>0</v>
      </c>
      <c r="F64" s="16">
        <v>0</v>
      </c>
      <c r="G64" s="16">
        <v>0</v>
      </c>
      <c r="H64" s="16">
        <f t="shared" si="6"/>
        <v>0</v>
      </c>
      <c r="I64" s="16">
        <f t="shared" si="6"/>
        <v>0</v>
      </c>
    </row>
    <row r="65" spans="1:9" ht="25.5" x14ac:dyDescent="0.25">
      <c r="A65" s="13" t="s">
        <v>62</v>
      </c>
      <c r="B65" s="36">
        <v>0</v>
      </c>
      <c r="C65" s="36">
        <v>0</v>
      </c>
      <c r="D65" s="16"/>
      <c r="E65" s="16">
        <f t="shared" si="6"/>
        <v>0</v>
      </c>
      <c r="F65" s="16">
        <f t="shared" si="6"/>
        <v>0</v>
      </c>
      <c r="G65" s="16">
        <f t="shared" si="6"/>
        <v>0</v>
      </c>
      <c r="H65" s="16">
        <f t="shared" si="6"/>
        <v>0</v>
      </c>
      <c r="I65" s="16">
        <v>0</v>
      </c>
    </row>
    <row r="66" spans="1:9" ht="38.25" x14ac:dyDescent="0.25">
      <c r="A66" s="13" t="s">
        <v>63</v>
      </c>
      <c r="B66" s="36">
        <v>0</v>
      </c>
      <c r="C66" s="36">
        <v>0</v>
      </c>
      <c r="D66" s="16"/>
      <c r="E66" s="16">
        <f t="shared" si="6"/>
        <v>0</v>
      </c>
      <c r="F66" s="16">
        <f t="shared" si="6"/>
        <v>0</v>
      </c>
      <c r="G66" s="16">
        <f t="shared" si="6"/>
        <v>0</v>
      </c>
      <c r="H66" s="16">
        <f t="shared" si="6"/>
        <v>0</v>
      </c>
      <c r="I66" s="16">
        <v>0</v>
      </c>
    </row>
    <row r="67" spans="1:9" ht="30" x14ac:dyDescent="0.25">
      <c r="A67" s="20" t="s">
        <v>64</v>
      </c>
      <c r="B67" s="41">
        <f>SUM(B68:B69)</f>
        <v>0</v>
      </c>
      <c r="C67" s="41">
        <f t="shared" ref="C67" si="7">SUM(C68:C69)</f>
        <v>0</v>
      </c>
      <c r="D67" s="19"/>
      <c r="E67" s="19">
        <f t="shared" si="6"/>
        <v>0</v>
      </c>
      <c r="F67" s="19">
        <f t="shared" si="6"/>
        <v>0</v>
      </c>
      <c r="G67" s="19">
        <f t="shared" si="6"/>
        <v>0</v>
      </c>
      <c r="H67" s="19">
        <f t="shared" si="6"/>
        <v>0</v>
      </c>
      <c r="I67" s="19">
        <v>0</v>
      </c>
    </row>
    <row r="68" spans="1:9" x14ac:dyDescent="0.25">
      <c r="A68" s="13" t="s">
        <v>65</v>
      </c>
      <c r="B68" s="36">
        <v>0</v>
      </c>
      <c r="C68" s="36">
        <v>0</v>
      </c>
      <c r="D68" s="16"/>
      <c r="E68" s="16">
        <f t="shared" si="6"/>
        <v>0</v>
      </c>
      <c r="F68" s="16">
        <f t="shared" si="6"/>
        <v>0</v>
      </c>
      <c r="G68" s="16">
        <f t="shared" si="6"/>
        <v>0</v>
      </c>
      <c r="H68" s="16">
        <f t="shared" si="6"/>
        <v>0</v>
      </c>
      <c r="I68" s="16">
        <v>0</v>
      </c>
    </row>
    <row r="69" spans="1:9" ht="25.5" x14ac:dyDescent="0.25">
      <c r="A69" s="13" t="s">
        <v>66</v>
      </c>
      <c r="B69" s="36">
        <v>0</v>
      </c>
      <c r="C69" s="36">
        <v>0</v>
      </c>
      <c r="D69" s="16"/>
      <c r="E69" s="16">
        <f t="shared" si="6"/>
        <v>0</v>
      </c>
      <c r="F69" s="16">
        <f t="shared" si="6"/>
        <v>0</v>
      </c>
      <c r="G69" s="16">
        <f t="shared" si="6"/>
        <v>0</v>
      </c>
      <c r="H69" s="16">
        <f t="shared" si="6"/>
        <v>0</v>
      </c>
      <c r="I69" s="16">
        <v>0</v>
      </c>
    </row>
    <row r="70" spans="1:9" x14ac:dyDescent="0.25">
      <c r="A70" s="20" t="s">
        <v>67</v>
      </c>
      <c r="B70" s="41">
        <f>SUM(B71:B73)</f>
        <v>0</v>
      </c>
      <c r="C70" s="41">
        <f t="shared" ref="C70" si="8">SUM(C71:C73)</f>
        <v>0</v>
      </c>
      <c r="D70" s="19"/>
      <c r="E70" s="19">
        <f t="shared" si="6"/>
        <v>0</v>
      </c>
      <c r="F70" s="19">
        <f t="shared" si="6"/>
        <v>0</v>
      </c>
      <c r="G70" s="19">
        <f t="shared" si="6"/>
        <v>0</v>
      </c>
      <c r="H70" s="19">
        <f t="shared" si="6"/>
        <v>0</v>
      </c>
      <c r="I70" s="19">
        <v>0</v>
      </c>
    </row>
    <row r="71" spans="1:9" ht="20.25" customHeight="1" x14ac:dyDescent="0.25">
      <c r="A71" s="13" t="s">
        <v>68</v>
      </c>
      <c r="B71" s="36">
        <v>0</v>
      </c>
      <c r="C71" s="36">
        <v>0</v>
      </c>
      <c r="D71" s="16"/>
      <c r="E71" s="16">
        <f t="shared" si="6"/>
        <v>0</v>
      </c>
      <c r="F71" s="16">
        <f t="shared" si="6"/>
        <v>0</v>
      </c>
      <c r="G71" s="16">
        <f t="shared" si="6"/>
        <v>0</v>
      </c>
      <c r="H71" s="16">
        <f t="shared" si="6"/>
        <v>0</v>
      </c>
      <c r="I71" s="16">
        <v>0</v>
      </c>
    </row>
    <row r="72" spans="1:9" ht="17.25" customHeight="1" x14ac:dyDescent="0.25">
      <c r="A72" s="13" t="s">
        <v>69</v>
      </c>
      <c r="B72" s="36">
        <v>0</v>
      </c>
      <c r="C72" s="36">
        <v>0</v>
      </c>
      <c r="D72" s="16"/>
      <c r="E72" s="16">
        <f t="shared" si="6"/>
        <v>0</v>
      </c>
      <c r="F72" s="16">
        <f t="shared" si="6"/>
        <v>0</v>
      </c>
      <c r="G72" s="16">
        <f t="shared" si="6"/>
        <v>0</v>
      </c>
      <c r="H72" s="16">
        <f t="shared" si="6"/>
        <v>0</v>
      </c>
      <c r="I72" s="16">
        <v>0</v>
      </c>
    </row>
    <row r="73" spans="1:9" ht="25.5" x14ac:dyDescent="0.25">
      <c r="A73" s="13" t="s">
        <v>70</v>
      </c>
      <c r="B73" s="36">
        <v>0</v>
      </c>
      <c r="C73" s="36">
        <v>0</v>
      </c>
      <c r="D73" s="16"/>
      <c r="E73" s="16">
        <f t="shared" si="6"/>
        <v>0</v>
      </c>
      <c r="F73" s="16">
        <f t="shared" si="6"/>
        <v>0</v>
      </c>
      <c r="G73" s="16">
        <f t="shared" si="6"/>
        <v>0</v>
      </c>
      <c r="H73" s="16">
        <f t="shared" si="6"/>
        <v>0</v>
      </c>
      <c r="I73" s="16">
        <v>0</v>
      </c>
    </row>
    <row r="74" spans="1:9" ht="5.25" customHeight="1" x14ac:dyDescent="0.25">
      <c r="A74" s="22"/>
      <c r="B74" s="22"/>
      <c r="C74" s="22"/>
      <c r="D74" s="16"/>
      <c r="E74" s="16"/>
      <c r="F74" s="16"/>
      <c r="G74" s="16"/>
      <c r="H74" s="16"/>
      <c r="I74" s="16"/>
    </row>
    <row r="75" spans="1:9" x14ac:dyDescent="0.25">
      <c r="A75" s="23" t="s">
        <v>71</v>
      </c>
      <c r="B75" s="42">
        <f>+B62+B52+B36+B26+B16+B10</f>
        <v>406957511</v>
      </c>
      <c r="C75" s="42">
        <f t="shared" ref="C75" si="9">+C62+C52+C36+C26+C16+C10</f>
        <v>547706198.88</v>
      </c>
      <c r="D75" s="24"/>
      <c r="E75" s="24">
        <f>+E10+E16+E26+E36+E52+E62+E67+E70</f>
        <v>17898961.800000001</v>
      </c>
      <c r="F75" s="24">
        <f>+F10+F16+F26+F36+F52+F62+F67+F70</f>
        <v>17483530.059999999</v>
      </c>
      <c r="G75" s="24">
        <f>+G10+G16+G26+G36+G52+G62+G67+G70</f>
        <v>27489264.449999999</v>
      </c>
      <c r="H75" s="24">
        <f>+H10+H16+H26+H36+H52+H62+H67+H70</f>
        <v>21754940.989999998</v>
      </c>
      <c r="I75" s="24">
        <f>SUM(I10+I16+I26+I36+I52+I62)</f>
        <v>84626697.300000012</v>
      </c>
    </row>
    <row r="76" spans="1:9" ht="9" customHeight="1" x14ac:dyDescent="0.25">
      <c r="A76" s="25"/>
      <c r="B76" s="25"/>
      <c r="C76" s="25"/>
      <c r="I76" s="26"/>
    </row>
    <row r="77" spans="1:9" x14ac:dyDescent="0.25">
      <c r="A77" s="6" t="s">
        <v>72</v>
      </c>
      <c r="B77" s="6"/>
      <c r="C77" s="6"/>
      <c r="D77" s="28"/>
      <c r="E77" s="27"/>
      <c r="F77" s="27"/>
      <c r="G77" s="27"/>
      <c r="H77" s="27"/>
      <c r="I77" s="28"/>
    </row>
    <row r="78" spans="1:9" x14ac:dyDescent="0.25">
      <c r="A78" s="9" t="s">
        <v>73</v>
      </c>
      <c r="B78" s="19">
        <v>0</v>
      </c>
      <c r="C78" s="19">
        <v>0</v>
      </c>
      <c r="D78" s="19"/>
      <c r="E78" s="19">
        <v>0</v>
      </c>
      <c r="F78" s="19">
        <v>0</v>
      </c>
      <c r="G78" s="19">
        <v>0</v>
      </c>
      <c r="H78" s="19">
        <v>0</v>
      </c>
      <c r="I78" s="19">
        <v>0</v>
      </c>
    </row>
    <row r="79" spans="1:9" ht="25.5" x14ac:dyDescent="0.25">
      <c r="A79" s="13" t="s">
        <v>74</v>
      </c>
      <c r="B79" s="36">
        <v>0</v>
      </c>
      <c r="C79" s="36">
        <v>0</v>
      </c>
      <c r="D79" s="16"/>
      <c r="E79" s="16">
        <v>0</v>
      </c>
      <c r="F79" s="16">
        <v>0</v>
      </c>
      <c r="G79" s="16">
        <v>0</v>
      </c>
      <c r="H79" s="16">
        <v>0</v>
      </c>
      <c r="I79" s="16">
        <v>0</v>
      </c>
    </row>
    <row r="80" spans="1:9" ht="25.5" x14ac:dyDescent="0.25">
      <c r="A80" s="13" t="s">
        <v>75</v>
      </c>
      <c r="B80" s="36">
        <v>0</v>
      </c>
      <c r="C80" s="36">
        <v>0</v>
      </c>
      <c r="D80" s="16"/>
      <c r="E80" s="16">
        <v>0</v>
      </c>
      <c r="F80" s="16">
        <v>0</v>
      </c>
      <c r="G80" s="16">
        <v>0</v>
      </c>
      <c r="H80" s="16">
        <v>0</v>
      </c>
      <c r="I80" s="16">
        <v>0</v>
      </c>
    </row>
    <row r="81" spans="1:9" x14ac:dyDescent="0.25">
      <c r="A81" s="9" t="s">
        <v>76</v>
      </c>
      <c r="B81" s="9"/>
      <c r="C81" s="9"/>
      <c r="D81" s="19"/>
      <c r="E81" s="19">
        <v>0</v>
      </c>
      <c r="F81" s="19">
        <v>0</v>
      </c>
      <c r="G81" s="19">
        <v>0</v>
      </c>
      <c r="H81" s="19">
        <v>0</v>
      </c>
      <c r="I81" s="19">
        <v>0</v>
      </c>
    </row>
    <row r="82" spans="1:9" x14ac:dyDescent="0.25">
      <c r="A82" s="13" t="s">
        <v>77</v>
      </c>
      <c r="B82" s="36">
        <v>0</v>
      </c>
      <c r="C82" s="36">
        <v>0</v>
      </c>
      <c r="D82" s="16"/>
      <c r="E82" s="16">
        <v>0</v>
      </c>
      <c r="F82" s="16">
        <v>0</v>
      </c>
      <c r="G82" s="16">
        <v>0</v>
      </c>
      <c r="H82" s="16">
        <v>0</v>
      </c>
      <c r="I82" s="16">
        <v>0</v>
      </c>
    </row>
    <row r="83" spans="1:9" ht="25.5" x14ac:dyDescent="0.25">
      <c r="A83" s="13" t="s">
        <v>78</v>
      </c>
      <c r="B83" s="36">
        <v>0</v>
      </c>
      <c r="C83" s="36">
        <v>0</v>
      </c>
      <c r="D83" s="16"/>
      <c r="E83" s="16">
        <v>0</v>
      </c>
      <c r="F83" s="16">
        <v>0</v>
      </c>
      <c r="G83" s="16">
        <v>0</v>
      </c>
      <c r="H83" s="16">
        <v>0</v>
      </c>
      <c r="I83" s="16">
        <v>0</v>
      </c>
    </row>
    <row r="84" spans="1:9" ht="30" x14ac:dyDescent="0.25">
      <c r="A84" s="9" t="s">
        <v>79</v>
      </c>
      <c r="B84" s="19">
        <v>0</v>
      </c>
      <c r="C84" s="19">
        <v>0</v>
      </c>
      <c r="D84" s="19"/>
      <c r="E84" s="19">
        <v>0</v>
      </c>
      <c r="F84" s="19">
        <v>0</v>
      </c>
      <c r="G84" s="19">
        <v>0</v>
      </c>
      <c r="H84" s="19">
        <v>0</v>
      </c>
      <c r="I84" s="19">
        <v>0</v>
      </c>
    </row>
    <row r="85" spans="1:9" ht="25.5" x14ac:dyDescent="0.25">
      <c r="A85" s="13" t="s">
        <v>80</v>
      </c>
      <c r="B85" s="36">
        <v>0</v>
      </c>
      <c r="C85" s="36">
        <v>0</v>
      </c>
      <c r="D85" s="16"/>
      <c r="E85" s="16">
        <v>0</v>
      </c>
      <c r="F85" s="16">
        <v>0</v>
      </c>
      <c r="G85" s="16">
        <v>0</v>
      </c>
      <c r="H85" s="16">
        <v>0</v>
      </c>
      <c r="I85" s="16">
        <v>0</v>
      </c>
    </row>
    <row r="86" spans="1:9" x14ac:dyDescent="0.25">
      <c r="A86" s="23" t="s">
        <v>81</v>
      </c>
      <c r="B86" s="29"/>
      <c r="C86" s="29"/>
      <c r="D86" s="29"/>
      <c r="E86" s="29"/>
      <c r="F86" s="29"/>
      <c r="G86" s="29"/>
      <c r="H86" s="29"/>
      <c r="I86" s="29"/>
    </row>
    <row r="87" spans="1:9" ht="8.25" customHeight="1" x14ac:dyDescent="0.25"/>
    <row r="88" spans="1:9" ht="31.5" x14ac:dyDescent="0.25">
      <c r="A88" s="30" t="s">
        <v>82</v>
      </c>
      <c r="B88" s="31">
        <f>+B75</f>
        <v>406957511</v>
      </c>
      <c r="C88" s="31">
        <f t="shared" ref="C88" si="10">+C75</f>
        <v>547706198.88</v>
      </c>
      <c r="D88" s="31"/>
      <c r="E88" s="31">
        <f>SUM(E75)</f>
        <v>17898961.800000001</v>
      </c>
      <c r="F88" s="31">
        <f>SUM(F75)</f>
        <v>17483530.059999999</v>
      </c>
      <c r="G88" s="31">
        <f>SUM(G75)</f>
        <v>27489264.449999999</v>
      </c>
      <c r="H88" s="31">
        <f>SUM(H75)</f>
        <v>21754940.989999998</v>
      </c>
      <c r="I88" s="31">
        <f>SUM(I75)</f>
        <v>84626697.300000012</v>
      </c>
    </row>
    <row r="89" spans="1:9" ht="5.25" customHeight="1" x14ac:dyDescent="0.25">
      <c r="A89" s="2"/>
      <c r="B89" s="2"/>
      <c r="C89" s="2"/>
    </row>
    <row r="90" spans="1:9" x14ac:dyDescent="0.25">
      <c r="A90" s="43" t="s">
        <v>84</v>
      </c>
      <c r="B90" s="2"/>
      <c r="C90" s="2"/>
    </row>
    <row r="91" spans="1:9" x14ac:dyDescent="0.25">
      <c r="A91" s="2" t="s">
        <v>1</v>
      </c>
      <c r="B91" s="2"/>
      <c r="C91" s="2"/>
    </row>
    <row r="92" spans="1:9" x14ac:dyDescent="0.25">
      <c r="A92" s="2" t="s">
        <v>88</v>
      </c>
      <c r="B92" s="2"/>
      <c r="C92" s="2"/>
    </row>
    <row r="93" spans="1:9" x14ac:dyDescent="0.25">
      <c r="A93" s="2" t="s">
        <v>4</v>
      </c>
    </row>
    <row r="94" spans="1:9" x14ac:dyDescent="0.25">
      <c r="A94" s="2" t="s">
        <v>6</v>
      </c>
      <c r="B94" s="2"/>
      <c r="C94" s="2"/>
      <c r="E94" s="5"/>
    </row>
    <row r="95" spans="1:9" x14ac:dyDescent="0.25">
      <c r="A95" s="2" t="s">
        <v>7</v>
      </c>
      <c r="B95" s="2"/>
      <c r="C95" s="2"/>
    </row>
    <row r="96" spans="1:9" x14ac:dyDescent="0.25">
      <c r="A96" s="2" t="s">
        <v>89</v>
      </c>
      <c r="B96" s="2"/>
      <c r="C96" s="2"/>
    </row>
    <row r="97" spans="5:17" ht="15.75" x14ac:dyDescent="0.25">
      <c r="M97" s="32"/>
      <c r="N97" s="32"/>
    </row>
    <row r="98" spans="5:17" ht="15.75" x14ac:dyDescent="0.25">
      <c r="M98" s="32"/>
      <c r="N98" s="33"/>
      <c r="Q98" s="32"/>
    </row>
    <row r="99" spans="5:17" ht="15.75" x14ac:dyDescent="0.25">
      <c r="E99" s="32"/>
      <c r="M99" s="33"/>
      <c r="N99" s="34"/>
      <c r="Q99" s="34"/>
    </row>
    <row r="100" spans="5:17" x14ac:dyDescent="0.25">
      <c r="E100" s="34"/>
      <c r="M100" s="34"/>
      <c r="N100" s="34"/>
      <c r="Q100" s="34"/>
    </row>
    <row r="101" spans="5:17" x14ac:dyDescent="0.25">
      <c r="E101" s="34"/>
    </row>
  </sheetData>
  <mergeCells count="5">
    <mergeCell ref="A2:I2"/>
    <mergeCell ref="A3:I3"/>
    <mergeCell ref="A4:I4"/>
    <mergeCell ref="A5:I5"/>
    <mergeCell ref="A6:I6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scale="90" fitToWidth="0" fitToHeight="0" orientation="landscape" verticalDpi="4294967293" r:id="rId1"/>
  <ignoredErrors>
    <ignoredError sqref="B36 B52 F26:G2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2024-05-10T17:51:11Z</cp:lastPrinted>
  <dcterms:created xsi:type="dcterms:W3CDTF">2021-07-05T13:45:25Z</dcterms:created>
  <dcterms:modified xsi:type="dcterms:W3CDTF">2024-05-10T18:04:13Z</dcterms:modified>
</cp:coreProperties>
</file>