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B0EAAFCF-3B50-40C0-81C0-61D983217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O58" i="1"/>
  <c r="O59" i="1"/>
  <c r="O60" i="1"/>
  <c r="O54" i="1"/>
  <c r="O55" i="1"/>
  <c r="O57" i="1"/>
  <c r="O53" i="1"/>
  <c r="O28" i="1"/>
  <c r="O29" i="1"/>
  <c r="O30" i="1"/>
  <c r="O31" i="1"/>
  <c r="O32" i="1"/>
  <c r="O33" i="1"/>
  <c r="O34" i="1"/>
  <c r="O35" i="1"/>
  <c r="O27" i="1"/>
  <c r="O26" i="1"/>
  <c r="O18" i="1"/>
  <c r="O19" i="1"/>
  <c r="O20" i="1"/>
  <c r="O21" i="1"/>
  <c r="O22" i="1"/>
  <c r="O23" i="1"/>
  <c r="O24" i="1"/>
  <c r="O25" i="1"/>
  <c r="O17" i="1"/>
  <c r="O12" i="1"/>
  <c r="O13" i="1"/>
  <c r="O14" i="1"/>
  <c r="O15" i="1"/>
  <c r="O11" i="1"/>
  <c r="O10" i="1"/>
  <c r="O16" i="1"/>
  <c r="N26" i="1"/>
  <c r="O36" i="1"/>
  <c r="O62" i="1"/>
  <c r="O63" i="1"/>
  <c r="O37" i="1"/>
  <c r="O42" i="1"/>
  <c r="N88" i="1"/>
  <c r="N75" i="1"/>
  <c r="N62" i="1"/>
  <c r="N63" i="1"/>
  <c r="N64" i="1"/>
  <c r="N65" i="1"/>
  <c r="N66" i="1"/>
  <c r="N67" i="1"/>
  <c r="N68" i="1"/>
  <c r="N69" i="1"/>
  <c r="N70" i="1"/>
  <c r="N71" i="1"/>
  <c r="N72" i="1"/>
  <c r="N73" i="1"/>
  <c r="N52" i="1"/>
  <c r="N16" i="1" l="1"/>
  <c r="N10" i="1"/>
  <c r="L44" i="1"/>
  <c r="M10" i="1"/>
  <c r="O64" i="1"/>
  <c r="O65" i="1"/>
  <c r="O66" i="1"/>
  <c r="O67" i="1"/>
  <c r="O68" i="1"/>
  <c r="O69" i="1"/>
  <c r="O70" i="1"/>
  <c r="L52" i="1"/>
  <c r="L65" i="1"/>
  <c r="L62" i="1" s="1"/>
  <c r="M61" i="1"/>
  <c r="M60" i="1"/>
  <c r="M52" i="1" s="1"/>
  <c r="M16" i="1"/>
  <c r="M62" i="1"/>
  <c r="M63" i="1"/>
  <c r="M64" i="1"/>
  <c r="M65" i="1"/>
  <c r="M66" i="1"/>
  <c r="M67" i="1"/>
  <c r="M68" i="1"/>
  <c r="M69" i="1"/>
  <c r="M70" i="1"/>
  <c r="M71" i="1"/>
  <c r="M72" i="1"/>
  <c r="M73" i="1"/>
  <c r="M26" i="1"/>
  <c r="L16" i="1"/>
  <c r="L10" i="1"/>
  <c r="L61" i="1"/>
  <c r="K10" i="1"/>
  <c r="J10" i="1"/>
  <c r="L45" i="1"/>
  <c r="L46" i="1"/>
  <c r="L47" i="1"/>
  <c r="L48" i="1"/>
  <c r="L49" i="1"/>
  <c r="L50" i="1"/>
  <c r="L51" i="1"/>
  <c r="L64" i="1"/>
  <c r="L66" i="1"/>
  <c r="L67" i="1"/>
  <c r="L68" i="1"/>
  <c r="L69" i="1"/>
  <c r="L70" i="1"/>
  <c r="L71" i="1"/>
  <c r="L72" i="1"/>
  <c r="L73" i="1"/>
  <c r="J16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I63" i="1"/>
  <c r="K62" i="1"/>
  <c r="I62" i="1"/>
  <c r="K61" i="1"/>
  <c r="J61" i="1"/>
  <c r="I61" i="1"/>
  <c r="K60" i="1"/>
  <c r="J60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J43" i="1"/>
  <c r="I43" i="1"/>
  <c r="I41" i="1"/>
  <c r="I40" i="1"/>
  <c r="I39" i="1"/>
  <c r="I38" i="1"/>
  <c r="J26" i="1"/>
  <c r="I26" i="1"/>
  <c r="K16" i="1"/>
  <c r="I16" i="1"/>
  <c r="H16" i="1"/>
  <c r="I10" i="1"/>
  <c r="H10" i="1"/>
  <c r="M75" i="1" l="1"/>
  <c r="M88" i="1" s="1"/>
  <c r="J62" i="1"/>
  <c r="K52" i="1"/>
  <c r="K75" i="1" s="1"/>
  <c r="K88" i="1" s="1"/>
  <c r="L75" i="1"/>
  <c r="J52" i="1"/>
  <c r="I36" i="1"/>
  <c r="J75" i="1" l="1"/>
  <c r="J88" i="1" s="1"/>
  <c r="L88" i="1"/>
  <c r="G62" i="1"/>
  <c r="G52" i="1"/>
  <c r="G16" i="1"/>
  <c r="G26" i="1"/>
  <c r="G36" i="1"/>
  <c r="G44" i="1"/>
  <c r="C10" i="1"/>
  <c r="D10" i="1"/>
  <c r="E10" i="1"/>
  <c r="F10" i="1"/>
  <c r="G10" i="1"/>
  <c r="C16" i="1"/>
  <c r="D16" i="1"/>
  <c r="E16" i="1"/>
  <c r="F16" i="1"/>
  <c r="C26" i="1"/>
  <c r="D26" i="1"/>
  <c r="E26" i="1"/>
  <c r="F26" i="1"/>
  <c r="C36" i="1"/>
  <c r="D36" i="1"/>
  <c r="E36" i="1"/>
  <c r="F36" i="1"/>
  <c r="C44" i="1"/>
  <c r="D44" i="1"/>
  <c r="E44" i="1"/>
  <c r="F44" i="1"/>
  <c r="C52" i="1"/>
  <c r="D52" i="1"/>
  <c r="E52" i="1"/>
  <c r="F52" i="1"/>
  <c r="C67" i="1"/>
  <c r="D67" i="1"/>
  <c r="E67" i="1"/>
  <c r="F67" i="1"/>
  <c r="G67" i="1"/>
  <c r="C70" i="1"/>
  <c r="D70" i="1"/>
  <c r="E70" i="1"/>
  <c r="F70" i="1"/>
  <c r="G70" i="1"/>
  <c r="B52" i="1"/>
  <c r="B70" i="1"/>
  <c r="B67" i="1"/>
  <c r="B44" i="1"/>
  <c r="B36" i="1"/>
  <c r="B26" i="1"/>
  <c r="B16" i="1"/>
  <c r="B10" i="1"/>
  <c r="F75" i="1" l="1"/>
  <c r="F88" i="1" s="1"/>
  <c r="E75" i="1"/>
  <c r="E88" i="1" s="1"/>
  <c r="D75" i="1"/>
  <c r="D88" i="1" s="1"/>
  <c r="C75" i="1"/>
  <c r="C88" i="1" s="1"/>
  <c r="G75" i="1"/>
  <c r="G88" i="1" s="1"/>
  <c r="B75" i="1"/>
  <c r="B88" i="1" l="1"/>
  <c r="H71" i="1"/>
  <c r="H72" i="1"/>
  <c r="H73" i="1"/>
  <c r="H66" i="1"/>
  <c r="H69" i="1"/>
  <c r="H67" i="1"/>
  <c r="H68" i="1"/>
  <c r="H70" i="1"/>
  <c r="H64" i="1"/>
  <c r="H65" i="1"/>
  <c r="H40" i="1" l="1"/>
  <c r="H43" i="1"/>
  <c r="H41" i="1"/>
  <c r="H39" i="1"/>
  <c r="H38" i="1"/>
  <c r="H61" i="1" l="1"/>
  <c r="I75" i="1" s="1"/>
  <c r="I88" i="1" s="1"/>
  <c r="H52" i="1" l="1"/>
  <c r="O52" i="1" l="1"/>
  <c r="H75" i="1"/>
  <c r="H88" i="1" l="1"/>
  <c r="O75" i="1"/>
  <c r="O88" i="1" s="1"/>
  <c r="H48" i="1"/>
  <c r="O48" i="1"/>
  <c r="O49" i="1"/>
  <c r="H49" i="1"/>
  <c r="O47" i="1"/>
  <c r="H47" i="1"/>
  <c r="O45" i="1"/>
  <c r="H45" i="1"/>
  <c r="H46" i="1"/>
  <c r="O46" i="1"/>
  <c r="H50" i="1"/>
  <c r="O50" i="1"/>
  <c r="H44" i="1"/>
  <c r="O44" i="1"/>
  <c r="H51" i="1"/>
  <c r="O51" i="1"/>
</calcChain>
</file>

<file path=xl/sharedStrings.xml><?xml version="1.0" encoding="utf-8"?>
<sst xmlns="http://schemas.openxmlformats.org/spreadsheetml/2006/main" count="97" uniqueCount="97">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</sst>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533399</xdr:colOff>
      <xdr:row>1</xdr:row>
      <xdr:rowOff>87966</xdr:rowOff>
    </xdr:from>
    <xdr:to>
      <xdr:col>14</xdr:col>
      <xdr:colOff>853133</xdr:colOff>
      <xdr:row>6</xdr:row>
      <xdr:rowOff>18143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4" y="202266"/>
          <a:ext cx="3148659" cy="10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2554943</xdr:colOff>
      <xdr:row>93</xdr:row>
      <xdr:rowOff>78439</xdr:rowOff>
    </xdr:from>
    <xdr:to>
      <xdr:col>8</xdr:col>
      <xdr:colOff>576545</xdr:colOff>
      <xdr:row>100</xdr:row>
      <xdr:rowOff>179292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2554943" y="15957174"/>
          <a:ext cx="5916706" cy="14679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tabSelected="1" topLeftCell="A31" zoomScaleNormal="100" workbookViewId="0">
      <selection activeCell="P61" sqref="P61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15.28515625" customWidth="1"/>
    <col min="8" max="14" width="14.140625" bestFit="1" customWidth="1"/>
    <col min="15" max="15" width="15.5703125" customWidth="1"/>
    <col min="16" max="17" width="14.140625" bestFit="1" customWidth="1"/>
    <col min="18" max="18" width="14.7109375" bestFit="1" customWidth="1"/>
    <col min="19" max="19" width="14.140625" customWidth="1"/>
    <col min="20" max="23" width="14.140625" bestFit="1" customWidth="1"/>
    <col min="25" max="25" width="96.7109375" bestFit="1" customWidth="1"/>
    <col min="27" max="34" width="6" bestFit="1" customWidth="1"/>
    <col min="35" max="36" width="7" bestFit="1" customWidth="1"/>
  </cols>
  <sheetData>
    <row r="1" spans="1:33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8.75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7"/>
      <c r="Q2" s="57"/>
      <c r="R2" s="57"/>
      <c r="Y2" s="2"/>
    </row>
    <row r="3" spans="1:33" ht="18.75" customHeight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Y3" s="2"/>
    </row>
    <row r="4" spans="1:33" ht="18.75" customHeight="1" x14ac:dyDescent="0.25">
      <c r="A4" s="58" t="s">
        <v>87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Y4" s="2"/>
    </row>
    <row r="5" spans="1:33" ht="15.75" customHeight="1" x14ac:dyDescent="0.25">
      <c r="A5" s="58" t="s">
        <v>81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Y5" s="2"/>
    </row>
    <row r="6" spans="1:33" x14ac:dyDescent="0.25">
      <c r="A6" s="58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Y6" s="2"/>
    </row>
    <row r="7" spans="1:33" ht="2.25" customHeight="1" x14ac:dyDescent="0.25">
      <c r="Y7" s="2"/>
    </row>
    <row r="8" spans="1:33" ht="31.5" x14ac:dyDescent="0.25">
      <c r="A8" s="3" t="s">
        <v>3</v>
      </c>
      <c r="B8" s="24" t="s">
        <v>78</v>
      </c>
      <c r="C8" s="4"/>
      <c r="D8" s="4"/>
      <c r="G8" s="24" t="s">
        <v>88</v>
      </c>
      <c r="H8" s="4" t="s">
        <v>89</v>
      </c>
      <c r="I8" s="4" t="s">
        <v>90</v>
      </c>
      <c r="J8" s="4" t="s">
        <v>91</v>
      </c>
      <c r="K8" s="4" t="s">
        <v>92</v>
      </c>
      <c r="L8" s="4" t="s">
        <v>94</v>
      </c>
      <c r="M8" s="4" t="s">
        <v>95</v>
      </c>
      <c r="N8" s="4" t="s">
        <v>96</v>
      </c>
      <c r="O8" s="4" t="s">
        <v>93</v>
      </c>
      <c r="AF8" s="5"/>
      <c r="AG8" s="5"/>
    </row>
    <row r="9" spans="1:33" x14ac:dyDescent="0.25">
      <c r="A9" s="6" t="s">
        <v>4</v>
      </c>
      <c r="B9" s="29"/>
      <c r="C9" s="6"/>
      <c r="D9" s="7"/>
      <c r="G9" s="22"/>
      <c r="H9" s="7"/>
      <c r="I9" s="7"/>
      <c r="J9" s="7"/>
      <c r="K9" s="7"/>
      <c r="L9" s="7"/>
      <c r="M9" s="7"/>
      <c r="N9" s="7"/>
      <c r="O9" s="7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9" t="s">
        <v>5</v>
      </c>
      <c r="B10" s="30">
        <f>SUM(B11:B15)</f>
        <v>186641866</v>
      </c>
      <c r="C10" s="30">
        <f t="shared" ref="C10:F10" si="0">SUM(C11:C15)</f>
        <v>186641866</v>
      </c>
      <c r="D10" s="30">
        <f t="shared" si="0"/>
        <v>186641866</v>
      </c>
      <c r="E10" s="30">
        <f t="shared" si="0"/>
        <v>186641866</v>
      </c>
      <c r="F10" s="30">
        <f t="shared" si="0"/>
        <v>186641866</v>
      </c>
      <c r="G10" s="30">
        <f>SUM(G11:G15)</f>
        <v>181371716</v>
      </c>
      <c r="H10" s="42">
        <f>SUM(H11:H15)</f>
        <v>15206731.84</v>
      </c>
      <c r="I10" s="42">
        <f>SUM(I11:I15)</f>
        <v>15516182.48</v>
      </c>
      <c r="J10" s="42">
        <f>SUM(J11:J15)</f>
        <v>15436031.449999999</v>
      </c>
      <c r="K10" s="42">
        <f t="shared" ref="K10" si="1">SUM(K11:K15)</f>
        <v>27120040.139999997</v>
      </c>
      <c r="L10" s="42">
        <f>SUM(L11:L15)</f>
        <v>15233859.76</v>
      </c>
      <c r="M10" s="42">
        <f>SUM(M11:M15)</f>
        <v>15678130.82</v>
      </c>
      <c r="N10" s="42">
        <f>SUM(N11:N15)</f>
        <v>15744890.310000001</v>
      </c>
      <c r="O10" s="43">
        <f>SUM(H10:N10)</f>
        <v>119935866.80000001</v>
      </c>
      <c r="X10" s="10"/>
    </row>
    <row r="11" spans="1:33" x14ac:dyDescent="0.25">
      <c r="A11" s="11" t="s">
        <v>6</v>
      </c>
      <c r="B11" s="31">
        <v>137389946</v>
      </c>
      <c r="C11" s="31">
        <v>137389946</v>
      </c>
      <c r="D11" s="31">
        <v>137389946</v>
      </c>
      <c r="E11" s="31">
        <v>137389946</v>
      </c>
      <c r="F11" s="31">
        <v>137389946</v>
      </c>
      <c r="G11" s="31">
        <v>134369796</v>
      </c>
      <c r="H11" s="44">
        <v>12473316.67</v>
      </c>
      <c r="I11" s="44">
        <v>12570150</v>
      </c>
      <c r="J11" s="44">
        <v>12628948.109999999</v>
      </c>
      <c r="K11" s="44">
        <v>12508028.859999999</v>
      </c>
      <c r="L11" s="44">
        <v>12548277.83</v>
      </c>
      <c r="M11" s="44">
        <v>12799677.640000001</v>
      </c>
      <c r="N11" s="44">
        <v>12940750</v>
      </c>
      <c r="O11" s="45">
        <f>SUM(H11:N11)</f>
        <v>88469149.109999999</v>
      </c>
    </row>
    <row r="12" spans="1:33" x14ac:dyDescent="0.25">
      <c r="A12" s="11" t="s">
        <v>7</v>
      </c>
      <c r="B12" s="31">
        <v>28711200</v>
      </c>
      <c r="C12" s="31">
        <v>28711200</v>
      </c>
      <c r="D12" s="31">
        <v>28711200</v>
      </c>
      <c r="E12" s="31">
        <v>28711200</v>
      </c>
      <c r="F12" s="31">
        <v>28711200</v>
      </c>
      <c r="G12" s="31">
        <v>26511200</v>
      </c>
      <c r="H12" s="44">
        <v>837625</v>
      </c>
      <c r="I12" s="44">
        <v>1036250</v>
      </c>
      <c r="J12" s="44">
        <v>883693.76</v>
      </c>
      <c r="K12" s="44">
        <v>12711035.939999999</v>
      </c>
      <c r="L12" s="44">
        <v>779954.46</v>
      </c>
      <c r="M12" s="44">
        <v>983467.07</v>
      </c>
      <c r="N12" s="44">
        <v>899735.46</v>
      </c>
      <c r="O12" s="45">
        <f t="shared" ref="O12:O15" si="2">SUM(H12:N12)</f>
        <v>18131761.690000001</v>
      </c>
    </row>
    <row r="13" spans="1:33" x14ac:dyDescent="0.25">
      <c r="A13" s="11" t="s">
        <v>8</v>
      </c>
      <c r="B13" s="31">
        <v>150000</v>
      </c>
      <c r="C13" s="31">
        <v>150000</v>
      </c>
      <c r="D13" s="31">
        <v>150000</v>
      </c>
      <c r="E13" s="31">
        <v>150000</v>
      </c>
      <c r="F13" s="31">
        <v>150000</v>
      </c>
      <c r="G13" s="31">
        <v>100000</v>
      </c>
      <c r="H13" s="46">
        <v>0</v>
      </c>
      <c r="I13" s="46">
        <v>0</v>
      </c>
      <c r="J13" s="44">
        <v>14144</v>
      </c>
      <c r="K13" s="46">
        <v>0</v>
      </c>
      <c r="L13" s="46">
        <v>0</v>
      </c>
      <c r="M13" s="46">
        <v>0</v>
      </c>
      <c r="N13" s="46">
        <v>0</v>
      </c>
      <c r="O13" s="45">
        <f t="shared" si="2"/>
        <v>14144</v>
      </c>
    </row>
    <row r="14" spans="1:33" hidden="1" x14ac:dyDescent="0.25">
      <c r="A14" s="11" t="s">
        <v>9</v>
      </c>
      <c r="B14" s="31"/>
      <c r="C14" s="31"/>
      <c r="D14" s="31"/>
      <c r="E14" s="31"/>
      <c r="F14" s="31"/>
      <c r="G14" s="31"/>
      <c r="H14" s="46">
        <v>0</v>
      </c>
      <c r="I14" s="46">
        <v>0</v>
      </c>
      <c r="J14" s="46">
        <v>0</v>
      </c>
      <c r="K14" s="46">
        <v>1</v>
      </c>
      <c r="L14" s="46"/>
      <c r="M14" s="46"/>
      <c r="N14" s="46"/>
      <c r="O14" s="45">
        <f t="shared" si="2"/>
        <v>1</v>
      </c>
    </row>
    <row r="15" spans="1:33" x14ac:dyDescent="0.25">
      <c r="A15" s="11" t="s">
        <v>10</v>
      </c>
      <c r="B15" s="31">
        <v>20390720</v>
      </c>
      <c r="C15" s="31">
        <v>20390720</v>
      </c>
      <c r="D15" s="31">
        <v>20390720</v>
      </c>
      <c r="E15" s="31">
        <v>20390720</v>
      </c>
      <c r="F15" s="31">
        <v>20390720</v>
      </c>
      <c r="G15" s="31">
        <v>20390720</v>
      </c>
      <c r="H15" s="44">
        <v>1895790.17</v>
      </c>
      <c r="I15" s="44">
        <v>1909782.48</v>
      </c>
      <c r="J15" s="44">
        <v>1909245.58</v>
      </c>
      <c r="K15" s="44">
        <v>1900974.34</v>
      </c>
      <c r="L15" s="44">
        <v>1905627.47</v>
      </c>
      <c r="M15" s="44">
        <v>1894986.11</v>
      </c>
      <c r="N15" s="44">
        <v>1904404.85</v>
      </c>
      <c r="O15" s="45">
        <f t="shared" si="2"/>
        <v>13320811</v>
      </c>
    </row>
    <row r="16" spans="1:33" x14ac:dyDescent="0.25">
      <c r="A16" s="9" t="s">
        <v>11</v>
      </c>
      <c r="B16" s="30">
        <f>SUM(B17:B25)</f>
        <v>32735000</v>
      </c>
      <c r="C16" s="30">
        <f t="shared" ref="C16:F16" si="3">SUM(C17:C25)</f>
        <v>32735000</v>
      </c>
      <c r="D16" s="30">
        <f t="shared" si="3"/>
        <v>32735000</v>
      </c>
      <c r="E16" s="30">
        <f t="shared" si="3"/>
        <v>32735000</v>
      </c>
      <c r="F16" s="30">
        <f t="shared" si="3"/>
        <v>32735000</v>
      </c>
      <c r="G16" s="30">
        <f t="shared" ref="G16:K16" si="4">SUM(G17:G25)</f>
        <v>76769738.069999993</v>
      </c>
      <c r="H16" s="47">
        <f t="shared" si="4"/>
        <v>454452.69</v>
      </c>
      <c r="I16" s="47">
        <f t="shared" si="4"/>
        <v>1228463.74</v>
      </c>
      <c r="J16" s="47">
        <f t="shared" si="4"/>
        <v>6313998.5899999999</v>
      </c>
      <c r="K16" s="47">
        <f t="shared" si="4"/>
        <v>3945093.5700000003</v>
      </c>
      <c r="L16" s="47">
        <f>SUM(L17:L25)</f>
        <v>2992942.1100000003</v>
      </c>
      <c r="M16" s="47">
        <f>SUM(M17:M25)</f>
        <v>3579337.7</v>
      </c>
      <c r="N16" s="47">
        <f>SUM(N17:N25)</f>
        <v>4835077.8600000003</v>
      </c>
      <c r="O16" s="43">
        <f>SUM(H16:N16)</f>
        <v>23349366.259999998</v>
      </c>
    </row>
    <row r="17" spans="1:15" x14ac:dyDescent="0.25">
      <c r="A17" s="11" t="s">
        <v>12</v>
      </c>
      <c r="B17" s="31">
        <v>15485000</v>
      </c>
      <c r="C17" s="31">
        <v>15485000</v>
      </c>
      <c r="D17" s="31">
        <v>15485000</v>
      </c>
      <c r="E17" s="31">
        <v>15485000</v>
      </c>
      <c r="F17" s="31">
        <v>15485000</v>
      </c>
      <c r="G17" s="31">
        <v>15000000</v>
      </c>
      <c r="H17" s="44">
        <v>354113.69</v>
      </c>
      <c r="I17" s="44">
        <v>991034.59</v>
      </c>
      <c r="J17" s="44">
        <v>1249224.19</v>
      </c>
      <c r="K17" s="44">
        <v>1090374.22</v>
      </c>
      <c r="L17" s="44">
        <v>1166564.45</v>
      </c>
      <c r="M17" s="44">
        <v>1183331.02</v>
      </c>
      <c r="N17" s="44">
        <v>1268202.3999999999</v>
      </c>
      <c r="O17" s="45">
        <f>SUM(H17:N17)</f>
        <v>7302844.5600000005</v>
      </c>
    </row>
    <row r="18" spans="1:15" x14ac:dyDescent="0.25">
      <c r="A18" s="11" t="s">
        <v>13</v>
      </c>
      <c r="B18" s="31">
        <v>75000</v>
      </c>
      <c r="C18" s="31">
        <v>75000</v>
      </c>
      <c r="D18" s="31">
        <v>75000</v>
      </c>
      <c r="E18" s="31">
        <v>75000</v>
      </c>
      <c r="F18" s="31">
        <v>75000</v>
      </c>
      <c r="G18" s="31">
        <v>17344147</v>
      </c>
      <c r="H18" s="46">
        <v>0</v>
      </c>
      <c r="I18" s="46">
        <v>0</v>
      </c>
      <c r="J18" s="44">
        <v>3772461.32</v>
      </c>
      <c r="K18" s="44">
        <v>589662.46</v>
      </c>
      <c r="L18" s="44">
        <v>59000</v>
      </c>
      <c r="M18" s="44">
        <v>58114.06</v>
      </c>
      <c r="N18" s="46">
        <v>0</v>
      </c>
      <c r="O18" s="45">
        <f t="shared" ref="O18:O25" si="5">SUM(H18:N18)</f>
        <v>4479237.8399999989</v>
      </c>
    </row>
    <row r="19" spans="1:15" x14ac:dyDescent="0.25">
      <c r="A19" s="11" t="s">
        <v>14</v>
      </c>
      <c r="B19" s="31">
        <v>450000</v>
      </c>
      <c r="C19" s="31">
        <v>450000</v>
      </c>
      <c r="D19" s="31">
        <v>450000</v>
      </c>
      <c r="E19" s="31">
        <v>450000</v>
      </c>
      <c r="F19" s="31">
        <v>450000</v>
      </c>
      <c r="G19" s="31">
        <v>675000</v>
      </c>
      <c r="H19" s="46">
        <v>0</v>
      </c>
      <c r="I19" s="44">
        <v>25000</v>
      </c>
      <c r="J19" s="44">
        <v>26300</v>
      </c>
      <c r="K19" s="44">
        <v>31360</v>
      </c>
      <c r="L19" s="44">
        <v>65150</v>
      </c>
      <c r="M19" s="44">
        <v>7900</v>
      </c>
      <c r="N19" s="44">
        <v>41950</v>
      </c>
      <c r="O19" s="45">
        <f t="shared" si="5"/>
        <v>197660</v>
      </c>
    </row>
    <row r="20" spans="1:15" x14ac:dyDescent="0.25">
      <c r="A20" s="11" t="s">
        <v>15</v>
      </c>
      <c r="B20" s="31">
        <v>450000</v>
      </c>
      <c r="C20" s="31">
        <v>450000</v>
      </c>
      <c r="D20" s="31">
        <v>450000</v>
      </c>
      <c r="E20" s="31">
        <v>450000</v>
      </c>
      <c r="F20" s="31">
        <v>450000</v>
      </c>
      <c r="G20" s="31">
        <v>475315</v>
      </c>
      <c r="H20" s="44">
        <v>3020</v>
      </c>
      <c r="I20" s="46">
        <v>0</v>
      </c>
      <c r="J20" s="46">
        <v>0</v>
      </c>
      <c r="K20" s="44">
        <v>79999.38</v>
      </c>
      <c r="L20" s="44">
        <v>2750</v>
      </c>
      <c r="M20" s="46">
        <v>0</v>
      </c>
      <c r="N20" s="46">
        <v>0</v>
      </c>
      <c r="O20" s="45">
        <f t="shared" si="5"/>
        <v>85769.38</v>
      </c>
    </row>
    <row r="21" spans="1:15" x14ac:dyDescent="0.25">
      <c r="A21" s="11" t="s">
        <v>16</v>
      </c>
      <c r="B21" s="31">
        <v>1675000</v>
      </c>
      <c r="C21" s="31">
        <v>1675000</v>
      </c>
      <c r="D21" s="31">
        <v>1675000</v>
      </c>
      <c r="E21" s="31">
        <v>1675000</v>
      </c>
      <c r="F21" s="31">
        <v>1675000</v>
      </c>
      <c r="G21" s="31">
        <v>7208279.46</v>
      </c>
      <c r="H21" s="46">
        <v>0</v>
      </c>
      <c r="I21" s="46">
        <v>0</v>
      </c>
      <c r="J21" s="44">
        <v>226088</v>
      </c>
      <c r="K21" s="44">
        <v>480088</v>
      </c>
      <c r="L21" s="46">
        <v>0</v>
      </c>
      <c r="M21" s="44">
        <v>846881.08</v>
      </c>
      <c r="N21" s="44">
        <v>150532.04</v>
      </c>
      <c r="O21" s="45">
        <f t="shared" si="5"/>
        <v>1703589.12</v>
      </c>
    </row>
    <row r="22" spans="1:15" x14ac:dyDescent="0.25">
      <c r="A22" s="11" t="s">
        <v>17</v>
      </c>
      <c r="B22" s="31">
        <v>5600000</v>
      </c>
      <c r="C22" s="31">
        <v>5600000</v>
      </c>
      <c r="D22" s="31">
        <v>5600000</v>
      </c>
      <c r="E22" s="31">
        <v>5600000</v>
      </c>
      <c r="F22" s="31">
        <v>5600000</v>
      </c>
      <c r="G22" s="31">
        <v>5636000</v>
      </c>
      <c r="H22" s="44">
        <v>97319</v>
      </c>
      <c r="I22" s="44">
        <v>212429.15</v>
      </c>
      <c r="J22" s="44">
        <v>337853.24</v>
      </c>
      <c r="K22" s="44">
        <v>526558.53</v>
      </c>
      <c r="L22" s="44">
        <v>1332561.8700000001</v>
      </c>
      <c r="M22" s="44">
        <v>777785.77</v>
      </c>
      <c r="N22" s="44">
        <v>295316.32</v>
      </c>
      <c r="O22" s="45">
        <f t="shared" si="5"/>
        <v>3579823.88</v>
      </c>
    </row>
    <row r="23" spans="1:15" ht="25.5" x14ac:dyDescent="0.25">
      <c r="A23" s="11" t="s">
        <v>18</v>
      </c>
      <c r="B23" s="31">
        <v>3350000</v>
      </c>
      <c r="C23" s="31">
        <v>3350000</v>
      </c>
      <c r="D23" s="31">
        <v>3350000</v>
      </c>
      <c r="E23" s="31">
        <v>3350000</v>
      </c>
      <c r="F23" s="31">
        <v>3350000</v>
      </c>
      <c r="G23" s="31">
        <v>7706087.1799999997</v>
      </c>
      <c r="H23" s="46">
        <v>0</v>
      </c>
      <c r="I23" s="46">
        <v>0</v>
      </c>
      <c r="J23" s="44">
        <v>457681.84</v>
      </c>
      <c r="K23" s="44">
        <v>150507.6</v>
      </c>
      <c r="L23" s="44">
        <v>145377.13</v>
      </c>
      <c r="M23" s="44">
        <v>133970</v>
      </c>
      <c r="N23" s="44">
        <v>189912.33</v>
      </c>
      <c r="O23" s="45">
        <f t="shared" si="5"/>
        <v>1077448.9000000001</v>
      </c>
    </row>
    <row r="24" spans="1:15" x14ac:dyDescent="0.25">
      <c r="A24" s="11" t="s">
        <v>19</v>
      </c>
      <c r="B24" s="31">
        <v>1650000</v>
      </c>
      <c r="C24" s="31">
        <v>1650000</v>
      </c>
      <c r="D24" s="31">
        <v>1650000</v>
      </c>
      <c r="E24" s="31">
        <v>1650000</v>
      </c>
      <c r="F24" s="31">
        <v>1650000</v>
      </c>
      <c r="G24" s="31">
        <v>17391498</v>
      </c>
      <c r="H24" s="46">
        <v>0</v>
      </c>
      <c r="I24" s="46">
        <v>0</v>
      </c>
      <c r="J24" s="44">
        <v>144390</v>
      </c>
      <c r="K24" s="44">
        <v>362415.51</v>
      </c>
      <c r="L24" s="44">
        <v>207390.46</v>
      </c>
      <c r="M24" s="44">
        <v>170996.52</v>
      </c>
      <c r="N24" s="44">
        <v>2581550.69</v>
      </c>
      <c r="O24" s="45">
        <f t="shared" si="5"/>
        <v>3466743.1799999997</v>
      </c>
    </row>
    <row r="25" spans="1:15" x14ac:dyDescent="0.25">
      <c r="A25" s="11" t="s">
        <v>86</v>
      </c>
      <c r="B25" s="31">
        <v>4000000</v>
      </c>
      <c r="C25" s="31">
        <v>4000000</v>
      </c>
      <c r="D25" s="31">
        <v>4000000</v>
      </c>
      <c r="E25" s="31">
        <v>4000000</v>
      </c>
      <c r="F25" s="31">
        <v>4000000</v>
      </c>
      <c r="G25" s="31">
        <v>5333411.43</v>
      </c>
      <c r="H25" s="46">
        <v>0</v>
      </c>
      <c r="I25" s="46">
        <v>0</v>
      </c>
      <c r="J25" s="44">
        <v>100000</v>
      </c>
      <c r="K25" s="44">
        <v>634127.87</v>
      </c>
      <c r="L25" s="44">
        <v>14148.2</v>
      </c>
      <c r="M25" s="44">
        <v>400359.25</v>
      </c>
      <c r="N25" s="44">
        <v>307614.08000000002</v>
      </c>
      <c r="O25" s="45">
        <f t="shared" si="5"/>
        <v>1456249.4</v>
      </c>
    </row>
    <row r="26" spans="1:15" x14ac:dyDescent="0.25">
      <c r="A26" s="9" t="s">
        <v>20</v>
      </c>
      <c r="B26" s="30">
        <f>SUM(B27:B35)</f>
        <v>16729143</v>
      </c>
      <c r="C26" s="30">
        <f t="shared" ref="C26:F26" si="6">SUM(C27:C35)</f>
        <v>16729143</v>
      </c>
      <c r="D26" s="30">
        <f t="shared" si="6"/>
        <v>16729143</v>
      </c>
      <c r="E26" s="30">
        <f t="shared" si="6"/>
        <v>16729143</v>
      </c>
      <c r="F26" s="30">
        <f t="shared" si="6"/>
        <v>16729143</v>
      </c>
      <c r="G26" s="30">
        <f>SUM(G27:G35)</f>
        <v>26718313.119999997</v>
      </c>
      <c r="H26" s="48">
        <v>0</v>
      </c>
      <c r="I26" s="42">
        <f>SUM(I27:I35)</f>
        <v>383691.49</v>
      </c>
      <c r="J26" s="42">
        <f>SUM(J27:J35)</f>
        <v>2193211.8199999998</v>
      </c>
      <c r="K26" s="42">
        <v>43270.6</v>
      </c>
      <c r="L26" s="42">
        <v>451301.91</v>
      </c>
      <c r="M26" s="42">
        <f>SUM(M27:M35)</f>
        <v>3384046.9299999997</v>
      </c>
      <c r="N26" s="42">
        <f>SUM(N27:N35)</f>
        <v>1448141.44</v>
      </c>
      <c r="O26" s="43">
        <f>SUM(H26:N26)</f>
        <v>7903664.1899999995</v>
      </c>
    </row>
    <row r="27" spans="1:15" x14ac:dyDescent="0.25">
      <c r="A27" s="11" t="s">
        <v>21</v>
      </c>
      <c r="B27" s="32">
        <v>850000</v>
      </c>
      <c r="C27" s="32">
        <v>850000</v>
      </c>
      <c r="D27" s="32">
        <v>850000</v>
      </c>
      <c r="E27" s="32">
        <v>850000</v>
      </c>
      <c r="F27" s="32">
        <v>850000</v>
      </c>
      <c r="G27" s="32">
        <v>987663.5</v>
      </c>
      <c r="H27" s="46">
        <v>0</v>
      </c>
      <c r="I27" s="46">
        <v>0</v>
      </c>
      <c r="J27" s="44">
        <v>151484</v>
      </c>
      <c r="K27" s="46">
        <v>0</v>
      </c>
      <c r="L27" s="44">
        <v>129652</v>
      </c>
      <c r="M27" s="44">
        <v>96021</v>
      </c>
      <c r="N27" s="44">
        <v>3960</v>
      </c>
      <c r="O27" s="45">
        <f>SUM(H27:N27)</f>
        <v>381117</v>
      </c>
    </row>
    <row r="28" spans="1:15" x14ac:dyDescent="0.25">
      <c r="A28" s="11" t="s">
        <v>22</v>
      </c>
      <c r="B28" s="32">
        <v>632143</v>
      </c>
      <c r="C28" s="32">
        <v>632143</v>
      </c>
      <c r="D28" s="32">
        <v>632143</v>
      </c>
      <c r="E28" s="32">
        <v>632143</v>
      </c>
      <c r="F28" s="32">
        <v>632143</v>
      </c>
      <c r="G28" s="32">
        <v>575000</v>
      </c>
      <c r="H28" s="46">
        <v>0</v>
      </c>
      <c r="I28" s="46">
        <v>0</v>
      </c>
      <c r="J28" s="46">
        <v>0</v>
      </c>
      <c r="K28" s="46">
        <v>0</v>
      </c>
      <c r="L28" s="44">
        <v>1074.98</v>
      </c>
      <c r="M28" s="44">
        <v>68534.399999999994</v>
      </c>
      <c r="N28" s="44">
        <v>8283.6</v>
      </c>
      <c r="O28" s="45">
        <f t="shared" ref="O28:O35" si="7">SUM(H28:N28)</f>
        <v>77892.98</v>
      </c>
    </row>
    <row r="29" spans="1:15" x14ac:dyDescent="0.25">
      <c r="A29" s="11" t="s">
        <v>79</v>
      </c>
      <c r="B29" s="32">
        <v>500000</v>
      </c>
      <c r="C29" s="32">
        <v>500000</v>
      </c>
      <c r="D29" s="32">
        <v>500000</v>
      </c>
      <c r="E29" s="32">
        <v>500000</v>
      </c>
      <c r="F29" s="32">
        <v>500000</v>
      </c>
      <c r="G29" s="32">
        <v>7349891</v>
      </c>
      <c r="H29" s="46">
        <v>0</v>
      </c>
      <c r="I29" s="46">
        <v>0</v>
      </c>
      <c r="J29" s="44">
        <v>810941</v>
      </c>
      <c r="K29" s="46">
        <v>0</v>
      </c>
      <c r="L29" s="44">
        <v>139933.1</v>
      </c>
      <c r="M29" s="44">
        <v>1518718.18</v>
      </c>
      <c r="N29" s="44">
        <v>663250.76</v>
      </c>
      <c r="O29" s="45">
        <f t="shared" si="7"/>
        <v>3132843.04</v>
      </c>
    </row>
    <row r="30" spans="1:15" x14ac:dyDescent="0.25">
      <c r="A30" s="11" t="s">
        <v>23</v>
      </c>
      <c r="B30" s="32">
        <v>200000</v>
      </c>
      <c r="C30" s="32">
        <v>200000</v>
      </c>
      <c r="D30" s="32">
        <v>200000</v>
      </c>
      <c r="E30" s="32">
        <v>200000</v>
      </c>
      <c r="F30" s="32">
        <v>200000</v>
      </c>
      <c r="G30" s="32">
        <v>200000</v>
      </c>
      <c r="H30" s="46"/>
      <c r="I30" s="46"/>
      <c r="J30" s="44">
        <v>17407.45</v>
      </c>
      <c r="K30" s="46">
        <v>0</v>
      </c>
      <c r="L30" s="46">
        <v>0</v>
      </c>
      <c r="M30" s="46">
        <v>0</v>
      </c>
      <c r="N30" s="46">
        <v>0</v>
      </c>
      <c r="O30" s="45">
        <f t="shared" si="7"/>
        <v>17407.45</v>
      </c>
    </row>
    <row r="31" spans="1:15" x14ac:dyDescent="0.25">
      <c r="A31" s="11" t="s">
        <v>80</v>
      </c>
      <c r="B31" s="32">
        <v>810000</v>
      </c>
      <c r="C31" s="32">
        <v>810000</v>
      </c>
      <c r="D31" s="32">
        <v>810000</v>
      </c>
      <c r="E31" s="32">
        <v>810000</v>
      </c>
      <c r="F31" s="32">
        <v>810000</v>
      </c>
      <c r="G31" s="32">
        <v>535388.6</v>
      </c>
      <c r="H31" s="46">
        <v>0</v>
      </c>
      <c r="I31" s="44">
        <v>104624.94</v>
      </c>
      <c r="J31" s="44">
        <v>25388.6</v>
      </c>
      <c r="K31" s="46">
        <v>0</v>
      </c>
      <c r="L31" s="46">
        <v>0</v>
      </c>
      <c r="M31" s="44">
        <v>104624.94</v>
      </c>
      <c r="N31" s="44">
        <v>93020.23</v>
      </c>
      <c r="O31" s="45">
        <f t="shared" si="7"/>
        <v>327658.71000000002</v>
      </c>
    </row>
    <row r="32" spans="1:15" x14ac:dyDescent="0.25">
      <c r="A32" s="11" t="s">
        <v>24</v>
      </c>
      <c r="B32" s="32">
        <v>881000</v>
      </c>
      <c r="C32" s="32">
        <v>881000</v>
      </c>
      <c r="D32" s="32">
        <v>881000</v>
      </c>
      <c r="E32" s="32">
        <v>881000</v>
      </c>
      <c r="F32" s="32">
        <v>881000</v>
      </c>
      <c r="G32" s="32">
        <v>896626.43</v>
      </c>
      <c r="H32" s="46">
        <v>0</v>
      </c>
      <c r="I32" s="46">
        <v>0</v>
      </c>
      <c r="J32" s="44">
        <v>173015.59</v>
      </c>
      <c r="K32" s="46">
        <v>0</v>
      </c>
      <c r="L32" s="44">
        <v>11090.34</v>
      </c>
      <c r="M32" s="44">
        <v>2478</v>
      </c>
      <c r="N32" s="44">
        <v>10502</v>
      </c>
      <c r="O32" s="45">
        <f t="shared" si="7"/>
        <v>197085.93</v>
      </c>
    </row>
    <row r="33" spans="1:15" x14ac:dyDescent="0.25">
      <c r="A33" s="11" t="s">
        <v>25</v>
      </c>
      <c r="B33" s="32">
        <v>6306000</v>
      </c>
      <c r="C33" s="32">
        <v>6306000</v>
      </c>
      <c r="D33" s="32">
        <v>6306000</v>
      </c>
      <c r="E33" s="32">
        <v>6306000</v>
      </c>
      <c r="F33" s="32">
        <v>6306000</v>
      </c>
      <c r="G33" s="32">
        <v>8870655.6899999995</v>
      </c>
      <c r="H33" s="46">
        <v>0</v>
      </c>
      <c r="I33" s="44">
        <v>279066.55</v>
      </c>
      <c r="J33" s="44">
        <v>476099.7</v>
      </c>
      <c r="K33" s="46">
        <v>0</v>
      </c>
      <c r="L33" s="44">
        <v>50659.48</v>
      </c>
      <c r="M33" s="44">
        <v>1059643.71</v>
      </c>
      <c r="N33" s="44">
        <v>345977.41</v>
      </c>
      <c r="O33" s="45">
        <f t="shared" si="7"/>
        <v>2211446.85</v>
      </c>
    </row>
    <row r="34" spans="1:15" hidden="1" x14ac:dyDescent="0.25">
      <c r="A34" s="11" t="s">
        <v>26</v>
      </c>
      <c r="B34" s="32"/>
      <c r="C34" s="32"/>
      <c r="D34" s="32"/>
      <c r="E34" s="32"/>
      <c r="F34" s="32"/>
      <c r="G34" s="32"/>
      <c r="H34" s="46">
        <v>0</v>
      </c>
      <c r="I34" s="46">
        <v>0</v>
      </c>
      <c r="J34" s="46">
        <v>0</v>
      </c>
      <c r="K34" s="46">
        <v>1</v>
      </c>
      <c r="L34" s="44">
        <v>1</v>
      </c>
      <c r="M34" s="44"/>
      <c r="N34" s="44"/>
      <c r="O34" s="45">
        <f t="shared" si="7"/>
        <v>2</v>
      </c>
    </row>
    <row r="35" spans="1:15" x14ac:dyDescent="0.25">
      <c r="A35" s="11" t="s">
        <v>27</v>
      </c>
      <c r="B35" s="32">
        <v>6550000</v>
      </c>
      <c r="C35" s="32">
        <v>6550000</v>
      </c>
      <c r="D35" s="32">
        <v>6550000</v>
      </c>
      <c r="E35" s="32">
        <v>6550000</v>
      </c>
      <c r="F35" s="32">
        <v>6550000</v>
      </c>
      <c r="G35" s="32">
        <v>7303087.9000000004</v>
      </c>
      <c r="H35" s="46">
        <v>0</v>
      </c>
      <c r="I35" s="44"/>
      <c r="J35" s="44">
        <v>538875.48</v>
      </c>
      <c r="K35" s="44">
        <v>43270.6</v>
      </c>
      <c r="L35" s="44">
        <v>118892.01</v>
      </c>
      <c r="M35" s="44">
        <v>534026.69999999995</v>
      </c>
      <c r="N35" s="44">
        <v>323147.44</v>
      </c>
      <c r="O35" s="45">
        <f t="shared" si="7"/>
        <v>1558212.23</v>
      </c>
    </row>
    <row r="36" spans="1:15" x14ac:dyDescent="0.25">
      <c r="A36" s="9" t="s">
        <v>28</v>
      </c>
      <c r="B36" s="30">
        <f>SUM(B37:B43)</f>
        <v>1850000</v>
      </c>
      <c r="C36" s="30">
        <f t="shared" ref="C36:F36" si="8">SUM(C37:C43)</f>
        <v>1850003</v>
      </c>
      <c r="D36" s="30">
        <f t="shared" si="8"/>
        <v>1850006</v>
      </c>
      <c r="E36" s="30">
        <f t="shared" si="8"/>
        <v>1850009</v>
      </c>
      <c r="F36" s="30">
        <f t="shared" si="8"/>
        <v>1850012</v>
      </c>
      <c r="G36" s="30">
        <f>SUM(G37:G43)</f>
        <v>1050000</v>
      </c>
      <c r="H36" s="48">
        <v>0</v>
      </c>
      <c r="I36" s="47">
        <f>SUM(I37:I42)</f>
        <v>36920.910000000003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3">
        <f>SUM(H36:N36)</f>
        <v>36920.910000000003</v>
      </c>
    </row>
    <row r="37" spans="1:15" x14ac:dyDescent="0.25">
      <c r="A37" s="11" t="s">
        <v>29</v>
      </c>
      <c r="B37" s="31">
        <v>1000000</v>
      </c>
      <c r="C37" s="31">
        <v>1000001</v>
      </c>
      <c r="D37" s="31">
        <v>1000002</v>
      </c>
      <c r="E37" s="31">
        <v>1000003</v>
      </c>
      <c r="F37" s="31">
        <v>1000004</v>
      </c>
      <c r="G37" s="31">
        <v>200000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f t="shared" ref="O12:O37" si="9">SUM(H37:M37)</f>
        <v>0</v>
      </c>
    </row>
    <row r="38" spans="1:15" x14ac:dyDescent="0.25">
      <c r="A38" s="11" t="s">
        <v>30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46">
        <f>SUM(O38+S38+T38+U38+V38+W38+X38+Y38+Z38+AA38+AB38+AC38)</f>
        <v>0</v>
      </c>
      <c r="I38" s="46">
        <f>SUM(S38+T38+U38+V38+W38+X38+Y38+Z38+AA38+AB38+AC38+AD38)</f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39" spans="1:15" x14ac:dyDescent="0.25">
      <c r="A39" s="11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46">
        <f>SUM(O39+S39+T39+U39+V39+W39+X39+Y39+Z39+AA39+AB39+AC39)</f>
        <v>0</v>
      </c>
      <c r="I39" s="46">
        <f>SUM(S39+T39+U39+V39+W39+X39+Y39+Z39+AA39+AB39+AC39+AD39)</f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</row>
    <row r="40" spans="1:15" x14ac:dyDescent="0.25">
      <c r="A40" s="11" t="s">
        <v>32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46">
        <f>SUM(O40+S40+T40+U40+V40+W40+X40+Y40+Z40+AA40+AB40+AC40)</f>
        <v>0</v>
      </c>
      <c r="I40" s="46">
        <f>SUM(S40+T40+U40+V40+W40+X40+Y40+Z40+AA40+AB40+AC40+AD40)</f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</row>
    <row r="41" spans="1:15" x14ac:dyDescent="0.25">
      <c r="A41" s="11" t="s">
        <v>33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46">
        <f>SUM(O41+S41+T41+U41+V41+W41+X41+Y41+Z41+AA41+AB41+AC41)</f>
        <v>0</v>
      </c>
      <c r="I41" s="46">
        <f>SUM(S41+T41+U41+V41+W41+X41+Y41+Z41+AA41+AB41+AC41+AD41)</f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</row>
    <row r="42" spans="1:15" x14ac:dyDescent="0.25">
      <c r="A42" s="11" t="s">
        <v>34</v>
      </c>
      <c r="B42" s="31">
        <v>850000</v>
      </c>
      <c r="C42" s="31">
        <v>850001</v>
      </c>
      <c r="D42" s="31">
        <v>850002</v>
      </c>
      <c r="E42" s="31">
        <v>850003</v>
      </c>
      <c r="F42" s="31">
        <v>850004</v>
      </c>
      <c r="G42" s="31">
        <v>850000</v>
      </c>
      <c r="H42" s="46">
        <v>0</v>
      </c>
      <c r="I42" s="44">
        <v>36920.910000000003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5">
        <f t="shared" ref="O42:O59" si="10">SUM(H42:M42)</f>
        <v>36920.910000000003</v>
      </c>
    </row>
    <row r="43" spans="1:15" x14ac:dyDescent="0.25">
      <c r="A43" s="11" t="s">
        <v>35</v>
      </c>
      <c r="B43" s="33">
        <v>0</v>
      </c>
      <c r="C43" s="33">
        <v>1</v>
      </c>
      <c r="D43" s="33">
        <v>2</v>
      </c>
      <c r="E43" s="33">
        <v>3</v>
      </c>
      <c r="F43" s="33">
        <v>4</v>
      </c>
      <c r="G43" s="33">
        <v>0</v>
      </c>
      <c r="H43" s="46">
        <f t="shared" ref="H43:H51" si="11">SUM(O43+S43+T43+U43+V43+W43+X43+Y43+Z43+AA43+AB43+AC43)</f>
        <v>0</v>
      </c>
      <c r="I43" s="46">
        <f t="shared" ref="I43:I51" si="12">SUM(S43+T43+U43+V43+W43+X43+Y43+Z43+AA43+AB43+AC43+AD43)</f>
        <v>0</v>
      </c>
      <c r="J43" s="46">
        <f t="shared" ref="J43:J51" si="13">SUM(T43+U43+V43+W43+X43+Y43+Z43+AA43+AB43+AC43+AD43+AE43)</f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</row>
    <row r="44" spans="1:15" hidden="1" x14ac:dyDescent="0.25">
      <c r="A44" s="12" t="s">
        <v>36</v>
      </c>
      <c r="B44" s="34">
        <f>SUM(B45:B51)</f>
        <v>0</v>
      </c>
      <c r="C44" s="34">
        <f t="shared" ref="C44:F44" si="14">SUM(C45:C51)</f>
        <v>0</v>
      </c>
      <c r="D44" s="34">
        <f t="shared" si="14"/>
        <v>0</v>
      </c>
      <c r="E44" s="34">
        <f t="shared" si="14"/>
        <v>0</v>
      </c>
      <c r="F44" s="34">
        <f t="shared" si="14"/>
        <v>0</v>
      </c>
      <c r="G44" s="34">
        <f>SUM(G45:G51)</f>
        <v>0</v>
      </c>
      <c r="H44" s="48">
        <f t="shared" ca="1" si="11"/>
        <v>0</v>
      </c>
      <c r="I44" s="48">
        <f t="shared" si="12"/>
        <v>0</v>
      </c>
      <c r="J44" s="48">
        <f t="shared" si="13"/>
        <v>0</v>
      </c>
      <c r="K44" s="48">
        <f t="shared" ref="K44:K51" si="15">SUM(U44+V44+W44+X44+Y44+Z44+AA44+AB44+AC44+AD44+AE44+AF44)</f>
        <v>0</v>
      </c>
      <c r="L44" s="48">
        <f>SUM(L27:L36)</f>
        <v>451302.91000000003</v>
      </c>
      <c r="M44" s="48"/>
      <c r="N44" s="48"/>
      <c r="O44" s="45">
        <f t="shared" ca="1" si="10"/>
        <v>0</v>
      </c>
    </row>
    <row r="45" spans="1:15" hidden="1" x14ac:dyDescent="0.25">
      <c r="A45" s="11" t="s">
        <v>37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46">
        <f t="shared" ca="1" si="11"/>
        <v>0</v>
      </c>
      <c r="I45" s="46">
        <f t="shared" si="12"/>
        <v>0</v>
      </c>
      <c r="J45" s="46">
        <f t="shared" si="13"/>
        <v>0</v>
      </c>
      <c r="K45" s="46">
        <f t="shared" si="15"/>
        <v>0</v>
      </c>
      <c r="L45" s="46">
        <f t="shared" ref="L45:L52" si="16">SUM(V45+W45+X45+Y45+Z45+AA45+AB45+AC45+AD45+AE45+AF45+AG45)</f>
        <v>0</v>
      </c>
      <c r="M45" s="46"/>
      <c r="N45" s="46"/>
      <c r="O45" s="45">
        <f t="shared" ca="1" si="10"/>
        <v>0</v>
      </c>
    </row>
    <row r="46" spans="1:15" hidden="1" x14ac:dyDescent="0.25">
      <c r="A46" s="11" t="s">
        <v>38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46">
        <f t="shared" ca="1" si="11"/>
        <v>0</v>
      </c>
      <c r="I46" s="46">
        <f t="shared" si="12"/>
        <v>0</v>
      </c>
      <c r="J46" s="46">
        <f t="shared" si="13"/>
        <v>0</v>
      </c>
      <c r="K46" s="46">
        <f t="shared" si="15"/>
        <v>0</v>
      </c>
      <c r="L46" s="46">
        <f t="shared" si="16"/>
        <v>0</v>
      </c>
      <c r="M46" s="46"/>
      <c r="N46" s="46"/>
      <c r="O46" s="45">
        <f t="shared" ca="1" si="10"/>
        <v>0</v>
      </c>
    </row>
    <row r="47" spans="1:15" hidden="1" x14ac:dyDescent="0.25">
      <c r="A47" s="11" t="s">
        <v>39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46">
        <f t="shared" ca="1" si="11"/>
        <v>0</v>
      </c>
      <c r="I47" s="46">
        <f t="shared" si="12"/>
        <v>0</v>
      </c>
      <c r="J47" s="46">
        <f t="shared" si="13"/>
        <v>0</v>
      </c>
      <c r="K47" s="46">
        <f t="shared" si="15"/>
        <v>0</v>
      </c>
      <c r="L47" s="46">
        <f t="shared" si="16"/>
        <v>0</v>
      </c>
      <c r="M47" s="46"/>
      <c r="N47" s="46"/>
      <c r="O47" s="45">
        <f t="shared" ca="1" si="10"/>
        <v>0</v>
      </c>
    </row>
    <row r="48" spans="1:15" hidden="1" x14ac:dyDescent="0.25">
      <c r="A48" s="11" t="s">
        <v>40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46">
        <f t="shared" ca="1" si="11"/>
        <v>0</v>
      </c>
      <c r="I48" s="46">
        <f t="shared" si="12"/>
        <v>0</v>
      </c>
      <c r="J48" s="46">
        <f t="shared" si="13"/>
        <v>0</v>
      </c>
      <c r="K48" s="46">
        <f t="shared" si="15"/>
        <v>0</v>
      </c>
      <c r="L48" s="46">
        <f t="shared" si="16"/>
        <v>0</v>
      </c>
      <c r="M48" s="46"/>
      <c r="N48" s="46"/>
      <c r="O48" s="45">
        <f t="shared" ca="1" si="10"/>
        <v>0</v>
      </c>
    </row>
    <row r="49" spans="1:15" hidden="1" x14ac:dyDescent="0.25">
      <c r="A49" s="11" t="s">
        <v>41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46">
        <f t="shared" ca="1" si="11"/>
        <v>0</v>
      </c>
      <c r="I49" s="46">
        <f t="shared" si="12"/>
        <v>0</v>
      </c>
      <c r="J49" s="46">
        <f t="shared" si="13"/>
        <v>0</v>
      </c>
      <c r="K49" s="46">
        <f t="shared" si="15"/>
        <v>0</v>
      </c>
      <c r="L49" s="46">
        <f t="shared" si="16"/>
        <v>0</v>
      </c>
      <c r="M49" s="46"/>
      <c r="N49" s="46"/>
      <c r="O49" s="45">
        <f t="shared" ca="1" si="10"/>
        <v>0</v>
      </c>
    </row>
    <row r="50" spans="1:15" hidden="1" x14ac:dyDescent="0.25">
      <c r="A50" s="11" t="s">
        <v>42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46">
        <f t="shared" ca="1" si="11"/>
        <v>0</v>
      </c>
      <c r="I50" s="46">
        <f t="shared" si="12"/>
        <v>0</v>
      </c>
      <c r="J50" s="46">
        <f t="shared" si="13"/>
        <v>0</v>
      </c>
      <c r="K50" s="46">
        <f t="shared" si="15"/>
        <v>0</v>
      </c>
      <c r="L50" s="46">
        <f t="shared" si="16"/>
        <v>0</v>
      </c>
      <c r="M50" s="46"/>
      <c r="N50" s="46"/>
      <c r="O50" s="45">
        <f t="shared" ca="1" si="10"/>
        <v>0</v>
      </c>
    </row>
    <row r="51" spans="1:15" hidden="1" x14ac:dyDescent="0.25">
      <c r="A51" s="11" t="s">
        <v>43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46">
        <f t="shared" ca="1" si="11"/>
        <v>0</v>
      </c>
      <c r="I51" s="46">
        <f t="shared" si="12"/>
        <v>0</v>
      </c>
      <c r="J51" s="46">
        <f t="shared" si="13"/>
        <v>0</v>
      </c>
      <c r="K51" s="46">
        <f t="shared" si="15"/>
        <v>0</v>
      </c>
      <c r="L51" s="46">
        <f t="shared" si="16"/>
        <v>0</v>
      </c>
      <c r="M51" s="46"/>
      <c r="N51" s="46"/>
      <c r="O51" s="45">
        <f t="shared" ca="1" si="10"/>
        <v>0</v>
      </c>
    </row>
    <row r="52" spans="1:15" x14ac:dyDescent="0.25">
      <c r="A52" s="9" t="s">
        <v>44</v>
      </c>
      <c r="B52" s="20">
        <f>SUM(B53:B61)</f>
        <v>57203962</v>
      </c>
      <c r="C52" s="20">
        <f t="shared" ref="C52:F52" si="17">SUM(C53:C61)</f>
        <v>57203962</v>
      </c>
      <c r="D52" s="20">
        <f t="shared" si="17"/>
        <v>57203962</v>
      </c>
      <c r="E52" s="20">
        <f t="shared" si="17"/>
        <v>57203962</v>
      </c>
      <c r="F52" s="20">
        <f t="shared" si="17"/>
        <v>57203962</v>
      </c>
      <c r="G52" s="20">
        <f>SUM(G53:G61)</f>
        <v>117794396.70999999</v>
      </c>
      <c r="H52" s="48">
        <f>SUM(H53:H61)</f>
        <v>0</v>
      </c>
      <c r="I52" s="48">
        <f>SUM(I53:I61)</f>
        <v>0</v>
      </c>
      <c r="J52" s="42">
        <f>SUM(J53:J61)</f>
        <v>4451853.87</v>
      </c>
      <c r="K52" s="42">
        <f>SUM(K53:K61)</f>
        <v>1829862.79</v>
      </c>
      <c r="L52" s="48">
        <f t="shared" si="16"/>
        <v>0</v>
      </c>
      <c r="M52" s="42">
        <f>SUM(M53:M61)</f>
        <v>588909.16</v>
      </c>
      <c r="N52" s="42">
        <f>SUM(N53:N61)</f>
        <v>389599.69</v>
      </c>
      <c r="O52" s="43">
        <f>SUM(H52:N52)</f>
        <v>7260225.5100000007</v>
      </c>
    </row>
    <row r="53" spans="1:15" x14ac:dyDescent="0.25">
      <c r="A53" s="11" t="s">
        <v>45</v>
      </c>
      <c r="B53" s="32">
        <v>23708000</v>
      </c>
      <c r="C53" s="32">
        <v>23708000</v>
      </c>
      <c r="D53" s="32">
        <v>23708000</v>
      </c>
      <c r="E53" s="32">
        <v>23708000</v>
      </c>
      <c r="F53" s="32">
        <v>23708000</v>
      </c>
      <c r="G53" s="32">
        <v>49527797.619999997</v>
      </c>
      <c r="H53" s="46">
        <v>0</v>
      </c>
      <c r="I53" s="46">
        <v>0</v>
      </c>
      <c r="J53" s="44">
        <v>2368180.37</v>
      </c>
      <c r="K53" s="44">
        <v>609531.18999999994</v>
      </c>
      <c r="L53" s="46">
        <v>0</v>
      </c>
      <c r="M53" s="44">
        <v>23600</v>
      </c>
      <c r="N53" s="44">
        <v>174603.08</v>
      </c>
      <c r="O53" s="45">
        <f>SUM(H53:N53)</f>
        <v>3175914.64</v>
      </c>
    </row>
    <row r="54" spans="1:15" x14ac:dyDescent="0.25">
      <c r="A54" s="11" t="s">
        <v>46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315526.32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4">
        <v>185613.43</v>
      </c>
      <c r="O54" s="45">
        <f t="shared" ref="O54:O61" si="18">SUM(H54:N54)</f>
        <v>185613.43</v>
      </c>
    </row>
    <row r="55" spans="1:15" x14ac:dyDescent="0.25">
      <c r="A55" s="11" t="s">
        <v>47</v>
      </c>
      <c r="B55" s="32">
        <v>170000</v>
      </c>
      <c r="C55" s="32">
        <v>170000</v>
      </c>
      <c r="D55" s="32">
        <v>170000</v>
      </c>
      <c r="E55" s="32">
        <v>170000</v>
      </c>
      <c r="F55" s="32">
        <v>170000</v>
      </c>
      <c r="G55" s="32">
        <v>220000</v>
      </c>
      <c r="H55" s="46">
        <v>0</v>
      </c>
      <c r="I55" s="46">
        <v>0</v>
      </c>
      <c r="J55" s="46">
        <v>0</v>
      </c>
      <c r="K55" s="44">
        <v>16731.599999999999</v>
      </c>
      <c r="L55" s="46">
        <v>0</v>
      </c>
      <c r="M55" s="46">
        <v>0</v>
      </c>
      <c r="N55" s="46">
        <v>0</v>
      </c>
      <c r="O55" s="45">
        <f t="shared" si="18"/>
        <v>16731.599999999999</v>
      </c>
    </row>
    <row r="56" spans="1:15" x14ac:dyDescent="0.25">
      <c r="A56" s="11" t="s">
        <v>48</v>
      </c>
      <c r="B56" s="32">
        <v>2300000</v>
      </c>
      <c r="C56" s="32">
        <v>2300000</v>
      </c>
      <c r="D56" s="32">
        <v>2300000</v>
      </c>
      <c r="E56" s="32">
        <v>2300000</v>
      </c>
      <c r="F56" s="32">
        <v>2300000</v>
      </c>
      <c r="G56" s="32">
        <v>3090000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</row>
    <row r="57" spans="1:15" x14ac:dyDescent="0.25">
      <c r="A57" s="11" t="s">
        <v>49</v>
      </c>
      <c r="B57" s="32">
        <v>4192000</v>
      </c>
      <c r="C57" s="32">
        <v>4192000</v>
      </c>
      <c r="D57" s="32">
        <v>4192000</v>
      </c>
      <c r="E57" s="32">
        <v>4192000</v>
      </c>
      <c r="F57" s="32">
        <v>4192000</v>
      </c>
      <c r="G57" s="32">
        <v>35127064.299999997</v>
      </c>
      <c r="H57" s="46">
        <v>0</v>
      </c>
      <c r="I57" s="46">
        <v>0</v>
      </c>
      <c r="J57" s="44">
        <v>1921777.5</v>
      </c>
      <c r="K57" s="46">
        <v>0</v>
      </c>
      <c r="L57" s="46">
        <v>0</v>
      </c>
      <c r="M57" s="46">
        <v>0</v>
      </c>
      <c r="N57" s="44">
        <v>29383.18</v>
      </c>
      <c r="O57" s="45">
        <f t="shared" si="18"/>
        <v>1951160.68</v>
      </c>
    </row>
    <row r="58" spans="1:15" x14ac:dyDescent="0.25">
      <c r="A58" s="11" t="s">
        <v>50</v>
      </c>
      <c r="B58" s="32">
        <v>8200000</v>
      </c>
      <c r="C58" s="32">
        <v>8200000</v>
      </c>
      <c r="D58" s="32">
        <v>8200000</v>
      </c>
      <c r="E58" s="32">
        <v>8200000</v>
      </c>
      <c r="F58" s="32">
        <v>8200000</v>
      </c>
      <c r="G58" s="32">
        <v>9503600</v>
      </c>
      <c r="H58" s="46">
        <v>0</v>
      </c>
      <c r="I58" s="46">
        <v>0</v>
      </c>
      <c r="J58" s="44">
        <v>161896</v>
      </c>
      <c r="K58" s="44">
        <v>1203600</v>
      </c>
      <c r="L58" s="46">
        <v>0</v>
      </c>
      <c r="M58" s="44">
        <v>565309.16</v>
      </c>
      <c r="N58" s="46">
        <v>0</v>
      </c>
      <c r="O58" s="45">
        <f>SUM(H58:N58)</f>
        <v>1930805.1600000001</v>
      </c>
    </row>
    <row r="59" spans="1:15" hidden="1" x14ac:dyDescent="0.25">
      <c r="A59" s="11" t="s">
        <v>51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46">
        <v>0</v>
      </c>
      <c r="I59" s="46">
        <v>0</v>
      </c>
      <c r="J59" s="44">
        <v>0</v>
      </c>
      <c r="K59" s="44">
        <v>0</v>
      </c>
      <c r="L59" s="46">
        <v>0</v>
      </c>
      <c r="M59" s="46"/>
      <c r="N59" s="46">
        <v>0</v>
      </c>
      <c r="O59" s="45">
        <f t="shared" si="18"/>
        <v>0</v>
      </c>
    </row>
    <row r="60" spans="1:15" x14ac:dyDescent="0.25">
      <c r="A60" s="11" t="s">
        <v>52</v>
      </c>
      <c r="B60" s="32">
        <v>1000000</v>
      </c>
      <c r="C60" s="32">
        <v>1000000</v>
      </c>
      <c r="D60" s="32">
        <v>1000000</v>
      </c>
      <c r="E60" s="32">
        <v>1000000</v>
      </c>
      <c r="F60" s="32">
        <v>1000000</v>
      </c>
      <c r="G60" s="32">
        <v>1000000</v>
      </c>
      <c r="H60" s="46">
        <v>0</v>
      </c>
      <c r="I60" s="46">
        <v>0</v>
      </c>
      <c r="J60" s="46">
        <f>SUM(T60+U60+V60+W60+X60+Y60+Z60+AA60+AB60+AC60+AD60+AE60)</f>
        <v>0</v>
      </c>
      <c r="K60" s="46">
        <f>SUM(U60+V60+W60+X60+Y60+Z60+AA60+AB60+AC60+AD60+AE60+AF60)</f>
        <v>0</v>
      </c>
      <c r="L60" s="46">
        <v>0</v>
      </c>
      <c r="M60" s="46">
        <f t="shared" ref="M60:M73" si="19">SUM(W60+X60+Y60+Z60+AA60+AB60+AC60+AD60+AE60+AF60+AG60+AH60)</f>
        <v>0</v>
      </c>
      <c r="N60" s="46">
        <v>0</v>
      </c>
      <c r="O60" s="46">
        <f t="shared" si="18"/>
        <v>0</v>
      </c>
    </row>
    <row r="61" spans="1:15" x14ac:dyDescent="0.25">
      <c r="A61" s="11" t="s">
        <v>53</v>
      </c>
      <c r="B61" s="32">
        <v>17633962</v>
      </c>
      <c r="C61" s="32">
        <v>17633962</v>
      </c>
      <c r="D61" s="32">
        <v>17633962</v>
      </c>
      <c r="E61" s="32">
        <v>17633962</v>
      </c>
      <c r="F61" s="32">
        <v>17633962</v>
      </c>
      <c r="G61" s="32">
        <v>19010408.469999999</v>
      </c>
      <c r="H61" s="46">
        <f>SUM(O61+S61+T61+U61+V61+W61+X61+Y61+Z61+AA61+AB61+AC61)</f>
        <v>0</v>
      </c>
      <c r="I61" s="46">
        <f t="shared" ref="I61:I73" si="20">SUM(S61+T61+U61+V61+W61+X61+Y61+Z61+AA61+AB61+AC61+AD61)</f>
        <v>0</v>
      </c>
      <c r="J61" s="46">
        <f>SUM(T61+U61+V61+W61+X61+Y61+Z61+AA61+AB61+AC61+AD61+AE61)</f>
        <v>0</v>
      </c>
      <c r="K61" s="46">
        <f>SUM(U61+V61+W61+X61+Y61+Z61+AA61+AB61+AC61+AD61+AE61+AF61)</f>
        <v>0</v>
      </c>
      <c r="L61" s="46">
        <f>SUM(V61+W61+X61+Y61+Z61+AA61+AB61+AC61+AD61+AE61+AF61+AG61)</f>
        <v>0</v>
      </c>
      <c r="M61" s="46">
        <f t="shared" si="19"/>
        <v>0</v>
      </c>
      <c r="N61" s="46">
        <v>0</v>
      </c>
      <c r="O61" s="46">
        <v>0</v>
      </c>
    </row>
    <row r="62" spans="1:15" x14ac:dyDescent="0.25">
      <c r="A62" s="9" t="s">
        <v>54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0">
        <f>SUM(G63:G66)</f>
        <v>29817627.940000001</v>
      </c>
      <c r="H62" s="48">
        <v>0</v>
      </c>
      <c r="I62" s="48">
        <f t="shared" si="20"/>
        <v>0</v>
      </c>
      <c r="J62" s="42">
        <f>SUM(J63:J65)</f>
        <v>3326557.71</v>
      </c>
      <c r="K62" s="48">
        <f t="shared" ref="K62:K73" si="21">SUM(U62+V62+W62+X62+Y62+Z62+AA62+AB62+AC62+AD62+AE62+AF62)</f>
        <v>0</v>
      </c>
      <c r="L62" s="42">
        <f>SUM(L63:L66)</f>
        <v>2243629.41</v>
      </c>
      <c r="M62" s="48">
        <f t="shared" si="19"/>
        <v>0</v>
      </c>
      <c r="N62" s="48">
        <f t="shared" ref="N62:N73" si="22">SUM(X62+Y62+Z62+AA62+AB62+AC62+AD62+AE62+AF62+AG62+AH62+AI62)</f>
        <v>0</v>
      </c>
      <c r="O62" s="43">
        <f>SUM(H62:N62)</f>
        <v>5570187.1200000001</v>
      </c>
    </row>
    <row r="63" spans="1:15" x14ac:dyDescent="0.25">
      <c r="A63" s="11" t="s">
        <v>55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2">
        <v>29817627.940000001</v>
      </c>
      <c r="H63" s="46">
        <v>0</v>
      </c>
      <c r="I63" s="46">
        <f t="shared" si="20"/>
        <v>0</v>
      </c>
      <c r="J63" s="44">
        <v>3326557.71</v>
      </c>
      <c r="K63" s="46">
        <f t="shared" si="21"/>
        <v>0</v>
      </c>
      <c r="L63" s="44">
        <v>2243629.41</v>
      </c>
      <c r="M63" s="46">
        <f t="shared" si="19"/>
        <v>0</v>
      </c>
      <c r="N63" s="46">
        <f t="shared" si="22"/>
        <v>0</v>
      </c>
      <c r="O63" s="45">
        <f>SUM(H63:N63)</f>
        <v>5570187.1200000001</v>
      </c>
    </row>
    <row r="64" spans="1:15" x14ac:dyDescent="0.25">
      <c r="A64" s="11" t="s">
        <v>56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46">
        <f t="shared" ref="H64:H73" si="23">SUM(O64+S64+T64+U64+V64+W64+X64+Y64+Z64+AA64+AB64+AC64)</f>
        <v>0</v>
      </c>
      <c r="I64" s="46">
        <f t="shared" si="20"/>
        <v>0</v>
      </c>
      <c r="J64" s="46">
        <f t="shared" ref="J64:J73" si="24">SUM(T64+U64+V64+W64+X64+Y64+Z64+AA64+AB64+AC64+AD64+AE64)</f>
        <v>0</v>
      </c>
      <c r="K64" s="46">
        <f t="shared" si="21"/>
        <v>0</v>
      </c>
      <c r="L64" s="46">
        <f t="shared" ref="L64:L73" si="25">SUM(V64+W64+X64+Y64+Z64+AA64+AB64+AC64+AD64+AE64+AF64+AG64)</f>
        <v>0</v>
      </c>
      <c r="M64" s="46">
        <f t="shared" si="19"/>
        <v>0</v>
      </c>
      <c r="N64" s="46">
        <f t="shared" si="22"/>
        <v>0</v>
      </c>
      <c r="O64" s="46">
        <f t="shared" ref="O64:O70" si="26">SUM(X64+Y64+Z64+AA64+AB64+AC64+AD64+AE64+AF64+AG64+AH64+AI64)</f>
        <v>0</v>
      </c>
    </row>
    <row r="65" spans="1:15" x14ac:dyDescent="0.25">
      <c r="A65" s="11" t="s">
        <v>57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46">
        <f t="shared" si="23"/>
        <v>0</v>
      </c>
      <c r="I65" s="46">
        <f t="shared" si="20"/>
        <v>0</v>
      </c>
      <c r="J65" s="46">
        <f t="shared" si="24"/>
        <v>0</v>
      </c>
      <c r="K65" s="46">
        <f t="shared" si="21"/>
        <v>0</v>
      </c>
      <c r="L65" s="46">
        <f t="shared" si="25"/>
        <v>0</v>
      </c>
      <c r="M65" s="46">
        <f t="shared" si="19"/>
        <v>0</v>
      </c>
      <c r="N65" s="46">
        <f t="shared" si="22"/>
        <v>0</v>
      </c>
      <c r="O65" s="46">
        <f t="shared" si="26"/>
        <v>0</v>
      </c>
    </row>
    <row r="66" spans="1:15" ht="25.5" x14ac:dyDescent="0.25">
      <c r="A66" s="11" t="s">
        <v>58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46">
        <f t="shared" si="23"/>
        <v>0</v>
      </c>
      <c r="I66" s="46">
        <f t="shared" si="20"/>
        <v>0</v>
      </c>
      <c r="J66" s="46">
        <f t="shared" si="24"/>
        <v>0</v>
      </c>
      <c r="K66" s="46">
        <f t="shared" si="21"/>
        <v>0</v>
      </c>
      <c r="L66" s="46">
        <f t="shared" si="25"/>
        <v>0</v>
      </c>
      <c r="M66" s="46">
        <f t="shared" si="19"/>
        <v>0</v>
      </c>
      <c r="N66" s="46">
        <f t="shared" si="22"/>
        <v>0</v>
      </c>
      <c r="O66" s="46">
        <f t="shared" si="26"/>
        <v>0</v>
      </c>
    </row>
    <row r="67" spans="1:15" x14ac:dyDescent="0.25">
      <c r="A67" s="12" t="s">
        <v>59</v>
      </c>
      <c r="B67" s="21">
        <f>SUM(B68:B69)</f>
        <v>0</v>
      </c>
      <c r="C67" s="21">
        <f t="shared" ref="C67:F67" si="27">SUM(C68:C69)</f>
        <v>0</v>
      </c>
      <c r="D67" s="21">
        <f t="shared" si="27"/>
        <v>0</v>
      </c>
      <c r="E67" s="21">
        <f t="shared" si="27"/>
        <v>0</v>
      </c>
      <c r="F67" s="21">
        <f t="shared" si="27"/>
        <v>0</v>
      </c>
      <c r="G67" s="21">
        <f>SUM(G68:G69)</f>
        <v>0</v>
      </c>
      <c r="H67" s="48">
        <f t="shared" si="23"/>
        <v>0</v>
      </c>
      <c r="I67" s="48">
        <f t="shared" si="20"/>
        <v>0</v>
      </c>
      <c r="J67" s="48">
        <f t="shared" si="24"/>
        <v>0</v>
      </c>
      <c r="K67" s="48">
        <f t="shared" si="21"/>
        <v>0</v>
      </c>
      <c r="L67" s="48">
        <f t="shared" si="25"/>
        <v>0</v>
      </c>
      <c r="M67" s="48">
        <f t="shared" si="19"/>
        <v>0</v>
      </c>
      <c r="N67" s="48">
        <f t="shared" si="22"/>
        <v>0</v>
      </c>
      <c r="O67" s="48">
        <f t="shared" si="26"/>
        <v>0</v>
      </c>
    </row>
    <row r="68" spans="1:15" x14ac:dyDescent="0.25">
      <c r="A68" s="11" t="s">
        <v>60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46">
        <f t="shared" si="23"/>
        <v>0</v>
      </c>
      <c r="I68" s="46">
        <f t="shared" si="20"/>
        <v>0</v>
      </c>
      <c r="J68" s="46">
        <f t="shared" si="24"/>
        <v>0</v>
      </c>
      <c r="K68" s="46">
        <f t="shared" si="21"/>
        <v>0</v>
      </c>
      <c r="L68" s="46">
        <f t="shared" si="25"/>
        <v>0</v>
      </c>
      <c r="M68" s="46">
        <f t="shared" si="19"/>
        <v>0</v>
      </c>
      <c r="N68" s="46">
        <f t="shared" si="22"/>
        <v>0</v>
      </c>
      <c r="O68" s="46">
        <f t="shared" si="26"/>
        <v>0</v>
      </c>
    </row>
    <row r="69" spans="1:15" x14ac:dyDescent="0.25">
      <c r="A69" s="11" t="s">
        <v>61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46">
        <f t="shared" si="23"/>
        <v>0</v>
      </c>
      <c r="I69" s="46">
        <f t="shared" si="20"/>
        <v>0</v>
      </c>
      <c r="J69" s="46">
        <f t="shared" si="24"/>
        <v>0</v>
      </c>
      <c r="K69" s="46">
        <f t="shared" si="21"/>
        <v>0</v>
      </c>
      <c r="L69" s="46">
        <f t="shared" si="25"/>
        <v>0</v>
      </c>
      <c r="M69" s="46">
        <f t="shared" si="19"/>
        <v>0</v>
      </c>
      <c r="N69" s="46">
        <f t="shared" si="22"/>
        <v>0</v>
      </c>
      <c r="O69" s="46">
        <f t="shared" si="26"/>
        <v>0</v>
      </c>
    </row>
    <row r="70" spans="1:15" x14ac:dyDescent="0.25">
      <c r="A70" s="12" t="s">
        <v>62</v>
      </c>
      <c r="B70" s="21">
        <f>SUM(B71:B73)</f>
        <v>0</v>
      </c>
      <c r="C70" s="21">
        <f t="shared" ref="C70:F70" si="28">SUM(C71:C73)</f>
        <v>0</v>
      </c>
      <c r="D70" s="21">
        <f t="shared" si="28"/>
        <v>0</v>
      </c>
      <c r="E70" s="21">
        <f t="shared" si="28"/>
        <v>0</v>
      </c>
      <c r="F70" s="21">
        <f t="shared" si="28"/>
        <v>0</v>
      </c>
      <c r="G70" s="21">
        <f>SUM(G71:G73)</f>
        <v>0</v>
      </c>
      <c r="H70" s="48">
        <f t="shared" si="23"/>
        <v>0</v>
      </c>
      <c r="I70" s="48">
        <f t="shared" si="20"/>
        <v>0</v>
      </c>
      <c r="J70" s="48">
        <f t="shared" si="24"/>
        <v>0</v>
      </c>
      <c r="K70" s="48">
        <f t="shared" si="21"/>
        <v>0</v>
      </c>
      <c r="L70" s="48">
        <f t="shared" si="25"/>
        <v>0</v>
      </c>
      <c r="M70" s="48">
        <f t="shared" si="19"/>
        <v>0</v>
      </c>
      <c r="N70" s="48">
        <f t="shared" si="22"/>
        <v>0</v>
      </c>
      <c r="O70" s="48">
        <f t="shared" si="26"/>
        <v>0</v>
      </c>
    </row>
    <row r="71" spans="1:15" x14ac:dyDescent="0.25">
      <c r="A71" s="11" t="s">
        <v>63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46">
        <f t="shared" si="23"/>
        <v>0</v>
      </c>
      <c r="I71" s="46">
        <f t="shared" si="20"/>
        <v>0</v>
      </c>
      <c r="J71" s="46">
        <f t="shared" si="24"/>
        <v>0</v>
      </c>
      <c r="K71" s="46">
        <f t="shared" si="21"/>
        <v>0</v>
      </c>
      <c r="L71" s="46">
        <f t="shared" si="25"/>
        <v>0</v>
      </c>
      <c r="M71" s="46">
        <f t="shared" si="19"/>
        <v>0</v>
      </c>
      <c r="N71" s="46">
        <f t="shared" si="22"/>
        <v>0</v>
      </c>
      <c r="O71" s="46">
        <v>0</v>
      </c>
    </row>
    <row r="72" spans="1:15" x14ac:dyDescent="0.25">
      <c r="A72" s="11" t="s">
        <v>64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46">
        <f t="shared" si="23"/>
        <v>0</v>
      </c>
      <c r="I72" s="46">
        <f t="shared" si="20"/>
        <v>0</v>
      </c>
      <c r="J72" s="46">
        <f t="shared" si="24"/>
        <v>0</v>
      </c>
      <c r="K72" s="46">
        <f t="shared" si="21"/>
        <v>0</v>
      </c>
      <c r="L72" s="46">
        <f t="shared" si="25"/>
        <v>0</v>
      </c>
      <c r="M72" s="46">
        <f t="shared" si="19"/>
        <v>0</v>
      </c>
      <c r="N72" s="46">
        <f t="shared" si="22"/>
        <v>0</v>
      </c>
      <c r="O72" s="46">
        <v>0</v>
      </c>
    </row>
    <row r="73" spans="1:15" x14ac:dyDescent="0.25">
      <c r="A73" s="11" t="s">
        <v>65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46">
        <f t="shared" si="23"/>
        <v>0</v>
      </c>
      <c r="I73" s="46">
        <f t="shared" si="20"/>
        <v>0</v>
      </c>
      <c r="J73" s="46">
        <f t="shared" si="24"/>
        <v>0</v>
      </c>
      <c r="K73" s="46">
        <f t="shared" si="21"/>
        <v>0</v>
      </c>
      <c r="L73" s="46">
        <f t="shared" si="25"/>
        <v>0</v>
      </c>
      <c r="M73" s="46">
        <f t="shared" si="19"/>
        <v>0</v>
      </c>
      <c r="N73" s="46">
        <f t="shared" si="22"/>
        <v>0</v>
      </c>
      <c r="O73" s="46">
        <v>0</v>
      </c>
    </row>
    <row r="74" spans="1:15" ht="6" customHeight="1" x14ac:dyDescent="0.25">
      <c r="A74" s="13"/>
      <c r="B74" s="35"/>
      <c r="C74" s="35"/>
      <c r="D74" s="35"/>
      <c r="E74" s="35"/>
      <c r="F74" s="35"/>
      <c r="G74" s="35"/>
      <c r="H74" s="46"/>
      <c r="I74" s="46"/>
      <c r="J74" s="46"/>
      <c r="K74" s="46"/>
      <c r="L74" s="46"/>
      <c r="M74" s="46"/>
      <c r="N74" s="46"/>
      <c r="O74" s="46"/>
    </row>
    <row r="75" spans="1:15" x14ac:dyDescent="0.25">
      <c r="A75" s="14" t="s">
        <v>66</v>
      </c>
      <c r="B75" s="36">
        <f>+B62+B52+B36+B26+B16+B10</f>
        <v>295159971</v>
      </c>
      <c r="C75" s="36">
        <f t="shared" ref="C75:F75" si="29">+C62+C52+C36+C26+C16+C10</f>
        <v>295159974</v>
      </c>
      <c r="D75" s="36">
        <f t="shared" si="29"/>
        <v>295159977</v>
      </c>
      <c r="E75" s="36">
        <f t="shared" si="29"/>
        <v>295159980</v>
      </c>
      <c r="F75" s="36">
        <f t="shared" si="29"/>
        <v>295159983</v>
      </c>
      <c r="G75" s="36">
        <f t="shared" ref="G75:L75" si="30">+G62+G52+G36+G26+G16+G10</f>
        <v>433521791.84000003</v>
      </c>
      <c r="H75" s="49">
        <f t="shared" si="30"/>
        <v>15661184.529999999</v>
      </c>
      <c r="I75" s="49">
        <f t="shared" si="30"/>
        <v>17165258.620000001</v>
      </c>
      <c r="J75" s="49">
        <f t="shared" si="30"/>
        <v>31721653.439999998</v>
      </c>
      <c r="K75" s="49">
        <f t="shared" si="30"/>
        <v>32938267.099999998</v>
      </c>
      <c r="L75" s="49">
        <f t="shared" si="30"/>
        <v>20921733.190000001</v>
      </c>
      <c r="M75" s="49">
        <f>+M62+M52+M36+M26+M16+M10</f>
        <v>23230424.609999999</v>
      </c>
      <c r="N75" s="49">
        <f>+N62+N52+N36+N26+N16+N10</f>
        <v>22417709.300000001</v>
      </c>
      <c r="O75" s="50">
        <f>SUM(H75:N75)</f>
        <v>164056230.79000002</v>
      </c>
    </row>
    <row r="76" spans="1:15" ht="6" customHeight="1" x14ac:dyDescent="0.25">
      <c r="A76" s="15"/>
      <c r="B76" s="37"/>
      <c r="C76" s="37"/>
      <c r="D76" s="37"/>
      <c r="E76" s="37"/>
      <c r="F76" s="37"/>
      <c r="G76" s="37"/>
      <c r="O76" s="51"/>
    </row>
    <row r="77" spans="1:15" x14ac:dyDescent="0.25">
      <c r="A77" s="6" t="s">
        <v>67</v>
      </c>
      <c r="B77" s="29"/>
      <c r="C77" s="29"/>
      <c r="D77" s="29"/>
      <c r="E77" s="29"/>
      <c r="F77" s="29"/>
      <c r="G77" s="29"/>
      <c r="H77" s="52"/>
      <c r="I77" s="52"/>
      <c r="J77" s="52"/>
      <c r="K77" s="52"/>
      <c r="L77" s="52"/>
      <c r="M77" s="52"/>
      <c r="N77" s="52"/>
      <c r="O77" s="53"/>
    </row>
    <row r="78" spans="1:15" x14ac:dyDescent="0.25">
      <c r="A78" s="9" t="s">
        <v>68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</row>
    <row r="79" spans="1:15" x14ac:dyDescent="0.25">
      <c r="A79" s="11" t="s">
        <v>69</v>
      </c>
      <c r="B79" s="33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</row>
    <row r="80" spans="1:15" x14ac:dyDescent="0.25">
      <c r="A80" s="11" t="s">
        <v>70</v>
      </c>
      <c r="B80" s="33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</row>
    <row r="81" spans="1:15" x14ac:dyDescent="0.25">
      <c r="A81" s="9" t="s">
        <v>71</v>
      </c>
      <c r="B81" s="39"/>
      <c r="C81" s="39"/>
      <c r="D81" s="39"/>
      <c r="E81" s="39"/>
      <c r="F81" s="39"/>
      <c r="G81" s="39"/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</row>
    <row r="82" spans="1:15" x14ac:dyDescent="0.25">
      <c r="A82" s="11" t="s">
        <v>72</v>
      </c>
      <c r="B82" s="33">
        <v>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</row>
    <row r="83" spans="1:15" x14ac:dyDescent="0.25">
      <c r="A83" s="11" t="s">
        <v>73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</row>
    <row r="84" spans="1:15" x14ac:dyDescent="0.25">
      <c r="A84" s="9" t="s">
        <v>74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</row>
    <row r="85" spans="1:15" x14ac:dyDescent="0.25">
      <c r="A85" s="11" t="s">
        <v>75</v>
      </c>
      <c r="B85" s="33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</row>
    <row r="86" spans="1:15" x14ac:dyDescent="0.25">
      <c r="A86" s="14" t="s">
        <v>76</v>
      </c>
      <c r="B86" s="40"/>
      <c r="C86" s="40"/>
      <c r="D86" s="40"/>
      <c r="E86" s="40"/>
      <c r="F86" s="40"/>
      <c r="G86" s="40"/>
      <c r="H86" s="54"/>
      <c r="I86" s="54"/>
      <c r="J86" s="54"/>
      <c r="K86" s="54"/>
      <c r="L86" s="54"/>
      <c r="M86" s="54"/>
      <c r="N86" s="54"/>
      <c r="O86" s="54"/>
    </row>
    <row r="87" spans="1:15" ht="7.5" customHeight="1" x14ac:dyDescent="0.25">
      <c r="C87" s="28"/>
      <c r="D87" s="28"/>
      <c r="E87" s="28"/>
      <c r="F87" s="28"/>
      <c r="G87" s="28"/>
    </row>
    <row r="88" spans="1:15" ht="15.75" x14ac:dyDescent="0.25">
      <c r="A88" s="16" t="s">
        <v>77</v>
      </c>
      <c r="B88" s="41">
        <f>+B75</f>
        <v>295159971</v>
      </c>
      <c r="C88" s="41">
        <f t="shared" ref="C88:F88" si="31">+C75</f>
        <v>295159974</v>
      </c>
      <c r="D88" s="41">
        <f t="shared" si="31"/>
        <v>295159977</v>
      </c>
      <c r="E88" s="41">
        <f t="shared" si="31"/>
        <v>295159980</v>
      </c>
      <c r="F88" s="41">
        <f t="shared" si="31"/>
        <v>295159983</v>
      </c>
      <c r="G88" s="41">
        <f>+G75</f>
        <v>433521791.84000003</v>
      </c>
      <c r="H88" s="55">
        <f t="shared" ref="H88:L88" si="32">SUM(H75)</f>
        <v>15661184.529999999</v>
      </c>
      <c r="I88" s="55">
        <f t="shared" si="32"/>
        <v>17165258.620000001</v>
      </c>
      <c r="J88" s="55">
        <f t="shared" si="32"/>
        <v>31721653.439999998</v>
      </c>
      <c r="K88" s="55">
        <f t="shared" si="32"/>
        <v>32938267.099999998</v>
      </c>
      <c r="L88" s="55">
        <f t="shared" si="32"/>
        <v>20921733.190000001</v>
      </c>
      <c r="M88" s="55">
        <f>SUM(M75)</f>
        <v>23230424.609999999</v>
      </c>
      <c r="N88" s="55">
        <f>SUM(N75)</f>
        <v>22417709.300000001</v>
      </c>
      <c r="O88" s="56">
        <f>SUM(O75)</f>
        <v>164056230.79000002</v>
      </c>
    </row>
    <row r="89" spans="1:15" ht="6.75" customHeight="1" x14ac:dyDescent="0.25">
      <c r="A89" s="2"/>
      <c r="C89" s="2"/>
    </row>
    <row r="90" spans="1:15" ht="18.75" x14ac:dyDescent="0.3">
      <c r="A90" s="23" t="s">
        <v>82</v>
      </c>
    </row>
    <row r="91" spans="1:15" x14ac:dyDescent="0.25">
      <c r="A91" s="61" t="s">
        <v>83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</row>
    <row r="92" spans="1:15" x14ac:dyDescent="0.25">
      <c r="A92" s="60" t="s">
        <v>84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spans="1:15" ht="33" customHeight="1" x14ac:dyDescent="0.25">
      <c r="A93" s="60" t="s">
        <v>85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1:15" x14ac:dyDescent="0.25">
      <c r="A94" s="2"/>
      <c r="C94" s="2"/>
      <c r="E94" s="5"/>
    </row>
    <row r="95" spans="1:15" x14ac:dyDescent="0.25">
      <c r="A95" s="2"/>
      <c r="C95" s="2"/>
    </row>
    <row r="96" spans="1:15" x14ac:dyDescent="0.25">
      <c r="A96" s="2"/>
      <c r="C96" s="2"/>
    </row>
    <row r="97" spans="1:20" ht="15.75" x14ac:dyDescent="0.25">
      <c r="P97" s="17"/>
      <c r="Q97" s="17"/>
    </row>
    <row r="98" spans="1:20" ht="15.75" x14ac:dyDescent="0.25">
      <c r="P98" s="17"/>
      <c r="Q98" s="18"/>
      <c r="T98" s="17"/>
    </row>
    <row r="99" spans="1:20" ht="15.75" x14ac:dyDescent="0.25">
      <c r="E99" s="17"/>
      <c r="P99" s="18"/>
      <c r="Q99" s="19"/>
      <c r="T99" s="19"/>
    </row>
    <row r="100" spans="1:20" x14ac:dyDescent="0.25">
      <c r="E100" s="19"/>
      <c r="P100" s="19"/>
      <c r="Q100" s="19"/>
      <c r="T100" s="19"/>
    </row>
    <row r="101" spans="1:20" x14ac:dyDescent="0.25">
      <c r="E101" s="19"/>
    </row>
    <row r="104" spans="1:20" x14ac:dyDescent="0.25">
      <c r="A104" s="26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</row>
    <row r="105" spans="1:20" x14ac:dyDescent="0.25">
      <c r="A105" s="25"/>
    </row>
  </sheetData>
  <mergeCells count="13">
    <mergeCell ref="A2:O2"/>
    <mergeCell ref="A3:O3"/>
    <mergeCell ref="P3:R3"/>
    <mergeCell ref="A4:O4"/>
    <mergeCell ref="P4:R4"/>
    <mergeCell ref="A5:O5"/>
    <mergeCell ref="P5:R5"/>
    <mergeCell ref="B104:O104"/>
    <mergeCell ref="A93:O93"/>
    <mergeCell ref="A92:O92"/>
    <mergeCell ref="A91:O91"/>
    <mergeCell ref="A6:O6"/>
    <mergeCell ref="P6:R6"/>
  </mergeCells>
  <phoneticPr fontId="11" type="noConversion"/>
  <printOptions horizontalCentered="1" verticalCentered="1"/>
  <pageMargins left="0.25" right="0.25" top="0.75" bottom="0.75" header="0.3" footer="0.3"/>
  <pageSetup paperSize="5" scale="70" orientation="landscape" verticalDpi="4294967293" r:id="rId1"/>
  <ignoredErrors>
    <ignoredError sqref="B52 M26 O11:O15 O37:O42 O17:O36 O43:O58" formulaRange="1"/>
    <ignoredError sqref="J62:L62 L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2023-08-02T18:06:49Z</cp:lastPrinted>
  <dcterms:created xsi:type="dcterms:W3CDTF">2021-07-05T13:45:25Z</dcterms:created>
  <dcterms:modified xsi:type="dcterms:W3CDTF">2023-08-02T18:10:02Z</dcterms:modified>
</cp:coreProperties>
</file>