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E:\DATOS\Escritorio\DIVISION PRESUPUESTO\AÑO-2023\OAI-AGN 2023\"/>
    </mc:Choice>
  </mc:AlternateContent>
  <xr:revisionPtr revIDLastSave="0" documentId="8_{7D94215E-4F01-4D80-99B0-43578C89A709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Hoja1" sheetId="1" r:id="rId1"/>
    <sheet name="Hoja2" sheetId="2" state="hidden" r:id="rId2"/>
    <sheet name="Hoja3" sheetId="3" state="hidden" r:id="rId3"/>
  </sheets>
  <definedNames>
    <definedName name="_xlnm.Print_Area" localSheetId="0">Hoja1!$A$1:$H$108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6" i="1" l="1"/>
  <c r="G10" i="1"/>
  <c r="G16" i="1"/>
  <c r="G36" i="1"/>
  <c r="D75" i="1"/>
  <c r="E75" i="1"/>
  <c r="F75" i="1"/>
  <c r="B75" i="1"/>
  <c r="G38" i="1"/>
  <c r="G39" i="1"/>
  <c r="G40" i="1"/>
  <c r="G41" i="1"/>
  <c r="G43" i="1"/>
  <c r="G44" i="1"/>
  <c r="G45" i="1"/>
  <c r="G46" i="1"/>
  <c r="G47" i="1"/>
  <c r="G48" i="1"/>
  <c r="G49" i="1"/>
  <c r="G50" i="1"/>
  <c r="G51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B10" i="1"/>
  <c r="E10" i="1"/>
  <c r="E16" i="1"/>
  <c r="H20" i="1"/>
  <c r="H22" i="1"/>
  <c r="H17" i="1"/>
  <c r="H12" i="1"/>
  <c r="H14" i="1"/>
  <c r="H15" i="1"/>
  <c r="H11" i="1"/>
  <c r="B52" i="1"/>
  <c r="G75" i="1" l="1"/>
  <c r="G88" i="1" s="1"/>
  <c r="H10" i="1"/>
  <c r="H16" i="1"/>
  <c r="B67" i="1"/>
  <c r="B70" i="1"/>
  <c r="B44" i="1"/>
  <c r="B36" i="1"/>
  <c r="B26" i="1"/>
  <c r="B16" i="1"/>
  <c r="B88" i="1" l="1"/>
  <c r="E73" i="1" l="1"/>
  <c r="E72" i="1"/>
  <c r="E71" i="1"/>
  <c r="E70" i="1"/>
  <c r="E69" i="1"/>
  <c r="E68" i="1"/>
  <c r="E67" i="1"/>
  <c r="E66" i="1"/>
  <c r="E65" i="1"/>
  <c r="E64" i="1"/>
  <c r="E63" i="1"/>
  <c r="H62" i="1"/>
  <c r="D62" i="1" s="1"/>
  <c r="E61" i="1"/>
  <c r="G52" i="1" s="1"/>
  <c r="H52" i="1"/>
  <c r="E51" i="1"/>
  <c r="E50" i="1"/>
  <c r="E49" i="1"/>
  <c r="E48" i="1"/>
  <c r="E47" i="1"/>
  <c r="E46" i="1"/>
  <c r="E45" i="1"/>
  <c r="E44" i="1"/>
  <c r="E43" i="1"/>
  <c r="E41" i="1"/>
  <c r="E40" i="1"/>
  <c r="E39" i="1"/>
  <c r="E38" i="1"/>
  <c r="E52" i="1" l="1"/>
  <c r="H75" i="1"/>
  <c r="H88" i="1" s="1"/>
  <c r="E62" i="1"/>
  <c r="E88" i="1" l="1"/>
</calcChain>
</file>

<file path=xl/sharedStrings.xml><?xml version="1.0" encoding="utf-8"?>
<sst xmlns="http://schemas.openxmlformats.org/spreadsheetml/2006/main" count="94" uniqueCount="94">
  <si>
    <t>MINISTERIO DE CULTURA</t>
  </si>
  <si>
    <t xml:space="preserve">1. Gasto devengado. </t>
  </si>
  <si>
    <t>ARCHIVO GENERAL DE LA NACIÓN</t>
  </si>
  <si>
    <t xml:space="preserve">Ejecución de Gastos y Aplicaciones Financieras </t>
  </si>
  <si>
    <t xml:space="preserve">3. Se presenta la clasificación objetal del gasto al nivel de cuenta. </t>
  </si>
  <si>
    <t>En RD$</t>
  </si>
  <si>
    <t>4. Fecha de imputación: último día del mes analizado</t>
  </si>
  <si>
    <t>5. Fecha de registro: el día 10 del mes siguiente al mes analizado</t>
  </si>
  <si>
    <t>Detalle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</si>
  <si>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</si>
  <si>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</si>
  <si>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</si>
  <si>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</si>
  <si>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</si>
  <si>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</si>
  <si>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</si>
  <si>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</si>
  <si>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</si>
  <si>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</si>
  <si>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</si>
  <si>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</si>
  <si>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</si>
  <si>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</si>
  <si>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</si>
  <si>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</si>
  <si>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</si>
  <si>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</si>
  <si>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</si>
  <si>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2.3.4- PRODUCTOS FARMACEUTICOS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</si>
  <si>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</si>
  <si>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</si>
  <si>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</si>
  <si>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</si>
  <si>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</si>
  <si>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</si>
  <si>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</si>
  <si>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</si>
  <si>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</si>
  <si>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</si>
  <si>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</si>
  <si>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</si>
  <si>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</si>
  <si>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</si>
  <si>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</si>
  <si>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</si>
  <si>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</si>
  <si>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</si>
  <si>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</si>
  <si>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</si>
  <si>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</si>
  <si>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</si>
  <si>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</si>
  <si>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2.6.3- EQUIPO E INSTRUMENTAL, CIENTIFICO Y DE LABORATORIO</t>
  </si>
  <si>
    <t>2.6.4 - VEHÍCULOS Y EQUIPO DE TRANSPORTE, TRACCIÓN Y ELEVACIÓN</t>
  </si>
  <si>
    <t>2.6.5 - MAQUINARIA, OTROS EQUIPOS Y HERRAMIENTAS</t>
  </si>
  <si>
    <t>2.6.6-EQUIPOS DE DEFENSA Y SEGURIDAD</t>
  </si>
  <si>
    <t>2.6.7 - ACTIVOS BIÓLOGICOS CULTIVABLES</t>
  </si>
  <si>
    <t>2.6.8- BIENES INTANGIBLES</t>
  </si>
  <si>
    <t>2.6.9-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</si>
  <si>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</si>
  <si>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</si>
  <si>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</si>
  <si>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</si>
  <si>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</si>
  <si>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</si>
  <si>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</si>
  <si>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</si>
  <si>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</si>
  <si>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</si>
  <si>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</si>
  <si>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</si>
  <si>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</si>
  <si>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</si>
  <si>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</si>
  <si>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</si>
  <si>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</si>
  <si>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</si>
  <si>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</si>
  <si>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</si>
  <si>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</si>
  <si>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</si>
  <si>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</si>
  <si>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</si>
  <si>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Presupuesto Aprobado</t>
  </si>
  <si>
    <t>Notas:</t>
  </si>
  <si>
    <t>2.3.3 - PAPEL, CARTÓN E IMPRESOS</t>
  </si>
  <si>
    <t>2.3.5 - CUERO, CAUCHO Y PLÁSTICO</t>
  </si>
  <si>
    <t>AÑO 2023</t>
  </si>
  <si>
    <t>2.2.9- OTRAS CONTRATACIONES DE SERVICIOS</t>
  </si>
  <si>
    <t xml:space="preserve">2. Se presenta el gasto por mes; cada mes se debe actualizar el gasto devengado de los meses anteriores. </t>
  </si>
  <si>
    <t>6. Fuente: Reporte SIGEF</t>
  </si>
  <si>
    <t>Enero</t>
  </si>
  <si>
    <t>TOTAL</t>
  </si>
  <si>
    <t>Febrero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</si>
</sst>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  <numFmt numFmtId="166" formatCode="#,##0.00;\-#,##0.00"/>
    <numFmt numFmtId="167" formatCode="#,##0;\-#,##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10"/>
      <color rgb="FF000000"/>
      <name val="Times New Roman"/>
      <family val="1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theme="4" tint="0.79998168889431442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0">
    <xf numFmtId="0" fontId="0" fillId="0" borderId="0" xfId="0"/>
    <xf numFmtId="0" fontId="3" fillId="0" borderId="0" xfId="0" applyFont="1" applyAlignment="1">
      <alignment vertical="center" wrapText="1"/>
    </xf>
    <xf numFmtId="0" fontId="0" fillId="0" borderId="0" xfId="0" applyAlignment="1">
      <alignment horizontal="left"/>
    </xf>
    <xf numFmtId="0" fontId="4" fillId="2" borderId="0" xfId="0" applyFont="1" applyFill="1" applyAlignment="1">
      <alignment vertical="center" wrapText="1"/>
    </xf>
    <xf numFmtId="0" fontId="4" fillId="2" borderId="0" xfId="0" applyFont="1" applyFill="1" applyAlignment="1">
      <alignment horizontal="center" vertical="center" wrapText="1"/>
    </xf>
    <xf numFmtId="43" fontId="0" fillId="0" borderId="0" xfId="0" applyNumberFormat="1"/>
    <xf numFmtId="0" fontId="2" fillId="0" borderId="1" xfId="0" applyFont="1" applyBorder="1" applyAlignment="1">
      <alignment horizontal="left" vertical="center" wrapText="1"/>
    </xf>
    <xf numFmtId="43" fontId="2" fillId="0" borderId="1" xfId="1" applyFont="1" applyBorder="1" applyAlignment="1">
      <alignment horizontal="left" vertical="center" wrapText="1"/>
    </xf>
    <xf numFmtId="43" fontId="0" fillId="0" borderId="0" xfId="1" applyFont="1"/>
    <xf numFmtId="0" fontId="2" fillId="0" borderId="0" xfId="0" applyFont="1" applyAlignment="1">
      <alignment horizontal="left" vertical="center" wrapText="1"/>
    </xf>
    <xf numFmtId="43" fontId="2" fillId="0" borderId="0" xfId="1" applyFont="1" applyAlignment="1">
      <alignment vertical="center"/>
    </xf>
    <xf numFmtId="43" fontId="2" fillId="0" borderId="0" xfId="1" applyFont="1" applyAlignment="1">
      <alignment vertical="center" wrapText="1"/>
    </xf>
    <xf numFmtId="9" fontId="0" fillId="0" borderId="0" xfId="2" applyFont="1"/>
    <xf numFmtId="0" fontId="5" fillId="0" borderId="0" xfId="0" applyFont="1" applyAlignment="1">
      <alignment horizontal="left" vertical="center" wrapText="1" indent="2"/>
    </xf>
    <xf numFmtId="43" fontId="0" fillId="0" borderId="0" xfId="1" applyFont="1" applyAlignment="1">
      <alignment vertical="center"/>
    </xf>
    <xf numFmtId="43" fontId="0" fillId="0" borderId="0" xfId="1" applyFont="1" applyAlignment="1">
      <alignment vertical="center" wrapText="1"/>
    </xf>
    <xf numFmtId="1" fontId="0" fillId="0" borderId="0" xfId="1" applyNumberFormat="1" applyFont="1" applyAlignment="1">
      <alignment vertical="center"/>
    </xf>
    <xf numFmtId="164" fontId="2" fillId="0" borderId="0" xfId="0" applyNumberFormat="1" applyFont="1" applyAlignment="1">
      <alignment vertical="center"/>
    </xf>
    <xf numFmtId="43" fontId="2" fillId="0" borderId="0" xfId="1" applyFont="1" applyAlignment="1">
      <alignment horizontal="right" vertical="center"/>
    </xf>
    <xf numFmtId="1" fontId="2" fillId="0" borderId="0" xfId="1" applyNumberFormat="1" applyFont="1" applyAlignment="1">
      <alignment vertical="center"/>
    </xf>
    <xf numFmtId="0" fontId="6" fillId="0" borderId="0" xfId="0" applyFont="1" applyAlignment="1">
      <alignment horizontal="left" vertical="center" wrapText="1"/>
    </xf>
    <xf numFmtId="0" fontId="2" fillId="0" borderId="0" xfId="0" applyFont="1"/>
    <xf numFmtId="0" fontId="0" fillId="0" borderId="0" xfId="0" applyAlignment="1">
      <alignment horizontal="left" vertical="center" wrapText="1" indent="2"/>
    </xf>
    <xf numFmtId="0" fontId="2" fillId="3" borderId="2" xfId="0" applyFont="1" applyFill="1" applyBorder="1" applyAlignment="1">
      <alignment horizontal="left" vertical="center" wrapText="1"/>
    </xf>
    <xf numFmtId="43" fontId="2" fillId="3" borderId="2" xfId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165" fontId="0" fillId="0" borderId="0" xfId="0" applyNumberFormat="1" applyAlignment="1">
      <alignment vertical="center" wrapText="1"/>
    </xf>
    <xf numFmtId="43" fontId="2" fillId="0" borderId="1" xfId="1" applyFont="1" applyBorder="1" applyAlignment="1">
      <alignment vertical="center" wrapText="1"/>
    </xf>
    <xf numFmtId="165" fontId="2" fillId="0" borderId="1" xfId="0" applyNumberFormat="1" applyFont="1" applyBorder="1" applyAlignment="1">
      <alignment vertical="center" wrapText="1"/>
    </xf>
    <xf numFmtId="165" fontId="2" fillId="3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 wrapText="1"/>
    </xf>
    <xf numFmtId="43" fontId="2" fillId="2" borderId="0" xfId="1" applyFont="1" applyFill="1" applyBorder="1" applyAlignment="1">
      <alignment horizontal="center" vertical="center" wrapText="1"/>
    </xf>
    <xf numFmtId="43" fontId="2" fillId="2" borderId="2" xfId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readingOrder="2"/>
    </xf>
    <xf numFmtId="0" fontId="8" fillId="0" borderId="0" xfId="0" applyFont="1" applyAlignment="1">
      <alignment horizontal="center" readingOrder="2"/>
    </xf>
    <xf numFmtId="0" fontId="9" fillId="0" borderId="0" xfId="0" applyFont="1" applyAlignment="1">
      <alignment horizontal="center" readingOrder="2"/>
    </xf>
    <xf numFmtId="166" fontId="0" fillId="0" borderId="0" xfId="0" applyNumberFormat="1"/>
    <xf numFmtId="1" fontId="0" fillId="0" borderId="0" xfId="1" applyNumberFormat="1" applyFont="1" applyAlignment="1">
      <alignment vertical="center" wrapText="1"/>
    </xf>
    <xf numFmtId="1" fontId="2" fillId="0" borderId="0" xfId="1" applyNumberFormat="1" applyFont="1" applyAlignment="1">
      <alignment vertical="center" wrapText="1"/>
    </xf>
    <xf numFmtId="43" fontId="1" fillId="0" borderId="0" xfId="1" applyFont="1" applyAlignment="1">
      <alignment vertical="center" wrapText="1"/>
    </xf>
    <xf numFmtId="43" fontId="2" fillId="0" borderId="0" xfId="0" applyNumberFormat="1" applyFont="1" applyAlignment="1">
      <alignment horizontal="left" vertical="center" wrapText="1"/>
    </xf>
    <xf numFmtId="43" fontId="2" fillId="0" borderId="0" xfId="1" applyFont="1" applyAlignment="1">
      <alignment horizontal="right" vertical="center" wrapText="1"/>
    </xf>
    <xf numFmtId="1" fontId="6" fillId="0" borderId="0" xfId="0" applyNumberFormat="1" applyFont="1" applyAlignment="1">
      <alignment horizontal="right" vertical="center" wrapText="1"/>
    </xf>
    <xf numFmtId="43" fontId="2" fillId="3" borderId="2" xfId="0" applyNumberFormat="1" applyFont="1" applyFill="1" applyBorder="1" applyAlignment="1">
      <alignment horizontal="left" vertical="center" wrapText="1"/>
    </xf>
    <xf numFmtId="43" fontId="5" fillId="0" borderId="0" xfId="1" applyFont="1" applyAlignment="1">
      <alignment horizontal="left" vertical="center" wrapText="1" indent="2"/>
    </xf>
    <xf numFmtId="43" fontId="0" fillId="0" borderId="0" xfId="1" applyFont="1" applyAlignment="1">
      <alignment horizontal="left" vertical="center" wrapText="1" indent="2"/>
    </xf>
    <xf numFmtId="167" fontId="0" fillId="0" borderId="0" xfId="0" applyNumberForma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emf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610717</xdr:colOff>
      <xdr:row>1</xdr:row>
      <xdr:rowOff>33618</xdr:rowOff>
    </xdr:from>
    <xdr:to>
      <xdr:col>7</xdr:col>
      <xdr:colOff>1252300</xdr:colOff>
      <xdr:row>4</xdr:row>
      <xdr:rowOff>60999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7041" y="190500"/>
          <a:ext cx="1975083" cy="7333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0</xdr:col>
      <xdr:colOff>1703295</xdr:colOff>
      <xdr:row>4</xdr:row>
      <xdr:rowOff>142152</xdr:rowOff>
    </xdr:to>
    <xdr:pic>
      <xdr:nvPicPr>
        <xdr:cNvPr id="6" name="5 Imagen" descr="Resultado de imagen para ministerio de cultura rd log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" y="0"/>
          <a:ext cx="1703294" cy="100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95251</xdr:colOff>
      <xdr:row>96</xdr:row>
      <xdr:rowOff>145779</xdr:rowOff>
    </xdr:from>
    <xdr:to>
      <xdr:col>0</xdr:col>
      <xdr:colOff>2257425</xdr:colOff>
      <xdr:row>103</xdr:row>
      <xdr:rowOff>25215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CC818D5B-98FA-4B85-8436-7D771A9D58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1" y="20319729"/>
          <a:ext cx="2162174" cy="12415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66370</xdr:colOff>
      <xdr:row>95</xdr:row>
      <xdr:rowOff>180415</xdr:rowOff>
    </xdr:from>
    <xdr:to>
      <xdr:col>6</xdr:col>
      <xdr:colOff>603475</xdr:colOff>
      <xdr:row>107</xdr:row>
      <xdr:rowOff>50295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C8A3A680-FBB7-40CD-B473-8D4A4B7D72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420" y="20163865"/>
          <a:ext cx="2146830" cy="21844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01"/>
  <sheetViews>
    <sheetView showGridLines="0" tabSelected="1" zoomScaleNormal="100" workbookViewId="0">
      <selection activeCell="K18" sqref="K18"/>
    </sheetView>
  </sheetViews>
  <sheetFormatPr baseColWidth="10" defaultColWidth="9.140625" defaultRowHeight="15" x14ac:dyDescent="0.25"/>
  <cols>
    <col min="1" max="1" width="41.140625" customWidth="1"/>
    <col min="2" max="2" width="23.140625" bestFit="1" customWidth="1"/>
    <col min="3" max="3" width="2.5703125" customWidth="1"/>
    <col min="4" max="4" width="0.7109375" customWidth="1"/>
    <col min="5" max="5" width="19.28515625" bestFit="1" customWidth="1"/>
    <col min="6" max="6" width="1.5703125" customWidth="1"/>
    <col min="7" max="7" width="14.140625" bestFit="1" customWidth="1"/>
    <col min="8" max="8" width="19.28515625" bestFit="1" customWidth="1"/>
    <col min="9" max="9" width="14.140625" bestFit="1" customWidth="1"/>
    <col min="10" max="11" width="13.5703125" bestFit="1" customWidth="1"/>
    <col min="12" max="14" width="14.140625" bestFit="1" customWidth="1"/>
    <col min="15" max="15" width="14.140625" customWidth="1"/>
    <col min="16" max="19" width="14.140625" bestFit="1" customWidth="1"/>
    <col min="21" max="21" width="96.7109375" bestFit="1" customWidth="1"/>
    <col min="23" max="30" width="6" bestFit="1" customWidth="1"/>
    <col min="31" max="32" width="7" bestFit="1" customWidth="1"/>
  </cols>
  <sheetData>
    <row r="1" spans="1:32" ht="12.7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32" ht="18.75" customHeight="1" x14ac:dyDescent="0.25">
      <c r="A2" s="48" t="s">
        <v>0</v>
      </c>
      <c r="B2" s="48"/>
      <c r="C2" s="48"/>
      <c r="D2" s="48"/>
      <c r="E2" s="48"/>
      <c r="F2" s="48"/>
      <c r="G2" s="48"/>
      <c r="H2" s="48"/>
      <c r="U2" s="2"/>
    </row>
    <row r="3" spans="1:32" ht="18.75" customHeight="1" x14ac:dyDescent="0.25">
      <c r="A3" s="48" t="s">
        <v>2</v>
      </c>
      <c r="B3" s="48"/>
      <c r="C3" s="48"/>
      <c r="D3" s="48"/>
      <c r="E3" s="48"/>
      <c r="F3" s="48"/>
      <c r="G3" s="48"/>
      <c r="H3" s="48"/>
      <c r="U3" s="2"/>
    </row>
    <row r="4" spans="1:32" ht="18.75" customHeight="1" x14ac:dyDescent="0.25">
      <c r="A4" s="48" t="s">
        <v>87</v>
      </c>
      <c r="B4" s="48"/>
      <c r="C4" s="48"/>
      <c r="D4" s="48"/>
      <c r="E4" s="48"/>
      <c r="F4" s="48"/>
      <c r="G4" s="48"/>
      <c r="H4" s="48"/>
      <c r="U4" s="2"/>
    </row>
    <row r="5" spans="1:32" ht="15.75" customHeight="1" x14ac:dyDescent="0.25">
      <c r="A5" s="48" t="s">
        <v>3</v>
      </c>
      <c r="B5" s="48"/>
      <c r="C5" s="48"/>
      <c r="D5" s="48"/>
      <c r="E5" s="48"/>
      <c r="F5" s="48"/>
      <c r="G5" s="48"/>
      <c r="H5" s="48"/>
      <c r="U5" s="2"/>
    </row>
    <row r="6" spans="1:32" x14ac:dyDescent="0.25">
      <c r="A6" s="49" t="s">
        <v>5</v>
      </c>
      <c r="B6" s="49"/>
      <c r="C6" s="49"/>
      <c r="D6" s="49"/>
      <c r="E6" s="49"/>
      <c r="F6" s="49"/>
      <c r="G6" s="49"/>
      <c r="H6" s="49"/>
      <c r="U6" s="2"/>
    </row>
    <row r="7" spans="1:32" ht="8.25" customHeight="1" x14ac:dyDescent="0.25">
      <c r="U7" s="2"/>
    </row>
    <row r="8" spans="1:32" ht="31.5" x14ac:dyDescent="0.25">
      <c r="A8" s="3" t="s">
        <v>8</v>
      </c>
      <c r="B8" s="4" t="s">
        <v>83</v>
      </c>
      <c r="C8" s="4"/>
      <c r="D8" s="4"/>
      <c r="E8" s="4" t="s">
        <v>91</v>
      </c>
      <c r="F8" s="4"/>
      <c r="G8" s="4" t="s">
        <v>93</v>
      </c>
      <c r="H8" s="4" t="s">
        <v>92</v>
      </c>
      <c r="AE8" s="5"/>
      <c r="AF8" s="5"/>
    </row>
    <row r="9" spans="1:32" x14ac:dyDescent="0.25">
      <c r="A9" s="6" t="s">
        <v>9</v>
      </c>
      <c r="B9" s="6"/>
      <c r="C9" s="6"/>
      <c r="D9" s="7"/>
      <c r="E9" s="7"/>
      <c r="F9" s="7"/>
      <c r="G9" s="7"/>
      <c r="H9" s="7"/>
      <c r="W9" s="8"/>
      <c r="X9" s="8"/>
      <c r="Y9" s="8"/>
      <c r="Z9" s="8"/>
      <c r="AA9" s="8"/>
      <c r="AB9" s="8"/>
      <c r="AC9" s="8"/>
      <c r="AD9" s="8"/>
      <c r="AE9" s="8"/>
      <c r="AF9" s="8"/>
    </row>
    <row r="10" spans="1:32" x14ac:dyDescent="0.25">
      <c r="A10" s="9" t="s">
        <v>10</v>
      </c>
      <c r="B10" s="40">
        <f>SUM(B11:B15)</f>
        <v>186641866</v>
      </c>
      <c r="C10" s="40"/>
      <c r="D10" s="10"/>
      <c r="E10" s="10">
        <f>SUM(E11:E15)</f>
        <v>15206731.84</v>
      </c>
      <c r="F10" s="10"/>
      <c r="G10" s="10">
        <f>SUM(G11:G15)</f>
        <v>15516182.48</v>
      </c>
      <c r="H10" s="11">
        <f>SUM(H11:H15)</f>
        <v>30722914.32</v>
      </c>
      <c r="W10" s="12"/>
    </row>
    <row r="11" spans="1:32" x14ac:dyDescent="0.25">
      <c r="A11" s="13" t="s">
        <v>11</v>
      </c>
      <c r="B11" s="15">
        <v>137389946</v>
      </c>
      <c r="C11" s="15"/>
      <c r="D11" s="8"/>
      <c r="E11" s="14">
        <v>12473316.67</v>
      </c>
      <c r="F11" s="14"/>
      <c r="G11" s="14">
        <v>12570150</v>
      </c>
      <c r="H11" s="15">
        <f>SUM(E11:G11)</f>
        <v>25043466.670000002</v>
      </c>
    </row>
    <row r="12" spans="1:32" x14ac:dyDescent="0.25">
      <c r="A12" s="13" t="s">
        <v>12</v>
      </c>
      <c r="B12" s="15">
        <v>28711200</v>
      </c>
      <c r="C12" s="15"/>
      <c r="D12" s="8"/>
      <c r="E12" s="14">
        <v>837625</v>
      </c>
      <c r="F12" s="14"/>
      <c r="G12" s="14">
        <v>1036250</v>
      </c>
      <c r="H12" s="15">
        <f>SUM(E12:G12)</f>
        <v>1873875</v>
      </c>
    </row>
    <row r="13" spans="1:32" x14ac:dyDescent="0.25">
      <c r="A13" s="13" t="s">
        <v>13</v>
      </c>
      <c r="B13" s="15">
        <v>150000</v>
      </c>
      <c r="C13" s="15"/>
      <c r="D13" s="8"/>
      <c r="E13" s="16">
        <v>0</v>
      </c>
      <c r="F13" s="16"/>
      <c r="G13" s="16">
        <v>0</v>
      </c>
      <c r="H13" s="16">
        <v>0</v>
      </c>
    </row>
    <row r="14" spans="1:32" hidden="1" x14ac:dyDescent="0.25">
      <c r="A14" s="13" t="s">
        <v>14</v>
      </c>
      <c r="B14" s="15"/>
      <c r="C14" s="15"/>
      <c r="D14" s="8"/>
      <c r="E14" s="16">
        <v>0</v>
      </c>
      <c r="F14" s="16"/>
      <c r="G14" s="16">
        <v>0</v>
      </c>
      <c r="H14" s="15">
        <f>SUM(E14:G14)</f>
        <v>0</v>
      </c>
    </row>
    <row r="15" spans="1:32" ht="19.5" customHeight="1" x14ac:dyDescent="0.25">
      <c r="A15" s="13" t="s">
        <v>15</v>
      </c>
      <c r="B15" s="15">
        <v>20390720</v>
      </c>
      <c r="C15" s="15"/>
      <c r="D15" s="8"/>
      <c r="E15" s="14">
        <v>1895790.17</v>
      </c>
      <c r="F15" s="14"/>
      <c r="G15" s="14">
        <v>1909782.48</v>
      </c>
      <c r="H15" s="15">
        <f>SUM(E15:G15)</f>
        <v>3805572.65</v>
      </c>
    </row>
    <row r="16" spans="1:32" x14ac:dyDescent="0.25">
      <c r="A16" s="9" t="s">
        <v>16</v>
      </c>
      <c r="B16" s="40">
        <f>SUM(B17:B25)</f>
        <v>32735000</v>
      </c>
      <c r="C16" s="40"/>
      <c r="E16" s="17">
        <f>SUM(D17:E25)</f>
        <v>454452.69</v>
      </c>
      <c r="F16" s="17"/>
      <c r="G16" s="17">
        <f>SUM(G17:G25)</f>
        <v>1228463.74</v>
      </c>
      <c r="H16" s="17">
        <f>SUM(G17:H25)</f>
        <v>2886380.17</v>
      </c>
    </row>
    <row r="17" spans="1:8" x14ac:dyDescent="0.25">
      <c r="A17" s="13" t="s">
        <v>17</v>
      </c>
      <c r="B17" s="15">
        <v>15485000</v>
      </c>
      <c r="C17" s="15"/>
      <c r="D17" s="5"/>
      <c r="E17" s="14">
        <v>354113.69</v>
      </c>
      <c r="F17" s="14"/>
      <c r="G17" s="14">
        <v>991034.59</v>
      </c>
      <c r="H17" s="15">
        <f>SUM(E17:G17)</f>
        <v>1345148.28</v>
      </c>
    </row>
    <row r="18" spans="1:8" ht="25.5" x14ac:dyDescent="0.25">
      <c r="A18" s="13" t="s">
        <v>18</v>
      </c>
      <c r="B18" s="15">
        <v>75000</v>
      </c>
      <c r="C18" s="15"/>
      <c r="E18" s="16">
        <v>0</v>
      </c>
      <c r="F18" s="16"/>
      <c r="G18" s="16">
        <v>0</v>
      </c>
      <c r="H18" s="16">
        <v>0</v>
      </c>
    </row>
    <row r="19" spans="1:8" x14ac:dyDescent="0.25">
      <c r="A19" s="13" t="s">
        <v>19</v>
      </c>
      <c r="B19" s="15">
        <v>450000</v>
      </c>
      <c r="C19" s="15"/>
      <c r="E19" s="16">
        <v>0</v>
      </c>
      <c r="F19" s="16"/>
      <c r="G19" s="14">
        <v>25000</v>
      </c>
      <c r="H19" s="16">
        <v>0</v>
      </c>
    </row>
    <row r="20" spans="1:8" x14ac:dyDescent="0.25">
      <c r="A20" s="13" t="s">
        <v>20</v>
      </c>
      <c r="B20" s="15">
        <v>450000</v>
      </c>
      <c r="C20" s="15"/>
      <c r="E20" s="14">
        <v>3020</v>
      </c>
      <c r="F20" s="14"/>
      <c r="G20" s="16">
        <v>0</v>
      </c>
      <c r="H20" s="15">
        <f>SUM(E20:G20)</f>
        <v>3020</v>
      </c>
    </row>
    <row r="21" spans="1:8" x14ac:dyDescent="0.25">
      <c r="A21" s="13" t="s">
        <v>21</v>
      </c>
      <c r="B21" s="15">
        <v>1675000</v>
      </c>
      <c r="C21" s="15"/>
      <c r="E21" s="16">
        <v>0</v>
      </c>
      <c r="F21" s="16"/>
      <c r="G21" s="16">
        <v>0</v>
      </c>
      <c r="H21" s="16">
        <v>0</v>
      </c>
    </row>
    <row r="22" spans="1:8" x14ac:dyDescent="0.25">
      <c r="A22" s="13" t="s">
        <v>22</v>
      </c>
      <c r="B22" s="15">
        <v>5600000</v>
      </c>
      <c r="C22" s="15"/>
      <c r="E22" s="14">
        <v>97319</v>
      </c>
      <c r="F22" s="14"/>
      <c r="G22" s="14">
        <v>212429.15</v>
      </c>
      <c r="H22" s="15">
        <f>SUM(E22:G22)</f>
        <v>309748.15000000002</v>
      </c>
    </row>
    <row r="23" spans="1:8" ht="38.25" x14ac:dyDescent="0.25">
      <c r="A23" s="13" t="s">
        <v>23</v>
      </c>
      <c r="B23" s="15">
        <v>3350000</v>
      </c>
      <c r="C23" s="15"/>
      <c r="E23" s="16">
        <v>0</v>
      </c>
      <c r="F23" s="16"/>
      <c r="G23" s="16">
        <v>0</v>
      </c>
      <c r="H23" s="16">
        <v>0</v>
      </c>
    </row>
    <row r="24" spans="1:8" ht="25.5" x14ac:dyDescent="0.25">
      <c r="A24" s="13" t="s">
        <v>24</v>
      </c>
      <c r="B24" s="15">
        <v>1650000</v>
      </c>
      <c r="C24" s="15"/>
      <c r="E24" s="16">
        <v>0</v>
      </c>
      <c r="F24" s="16"/>
      <c r="G24" s="16">
        <v>0</v>
      </c>
      <c r="H24" s="16">
        <v>0</v>
      </c>
    </row>
    <row r="25" spans="1:8" x14ac:dyDescent="0.25">
      <c r="A25" s="13" t="s">
        <v>88</v>
      </c>
      <c r="B25" s="15">
        <v>4000000</v>
      </c>
      <c r="C25" s="15"/>
      <c r="E25" s="16">
        <v>0</v>
      </c>
      <c r="F25" s="16"/>
      <c r="G25" s="16">
        <v>0</v>
      </c>
      <c r="H25" s="16">
        <v>0</v>
      </c>
    </row>
    <row r="26" spans="1:8" x14ac:dyDescent="0.25">
      <c r="A26" s="9" t="s">
        <v>25</v>
      </c>
      <c r="B26" s="40">
        <f>SUM(B27:B35)</f>
        <v>16729143</v>
      </c>
      <c r="C26" s="40"/>
      <c r="D26" s="18"/>
      <c r="E26" s="19">
        <v>0</v>
      </c>
      <c r="F26" s="19"/>
      <c r="G26" s="19">
        <f>SUM(G27:G35)</f>
        <v>383691.49</v>
      </c>
      <c r="H26" s="19">
        <v>0</v>
      </c>
    </row>
    <row r="27" spans="1:8" ht="25.5" x14ac:dyDescent="0.25">
      <c r="A27" s="13" t="s">
        <v>26</v>
      </c>
      <c r="B27" s="36">
        <v>850000</v>
      </c>
      <c r="C27" s="15"/>
      <c r="E27" s="16">
        <v>0</v>
      </c>
      <c r="F27" s="16"/>
      <c r="G27" s="16">
        <v>0</v>
      </c>
      <c r="H27" s="16">
        <v>0</v>
      </c>
    </row>
    <row r="28" spans="1:8" x14ac:dyDescent="0.25">
      <c r="A28" s="13" t="s">
        <v>27</v>
      </c>
      <c r="B28" s="36">
        <v>632143</v>
      </c>
      <c r="C28" s="15"/>
      <c r="E28" s="16">
        <v>0</v>
      </c>
      <c r="F28" s="16"/>
      <c r="G28" s="16">
        <v>0</v>
      </c>
      <c r="H28" s="16">
        <v>0</v>
      </c>
    </row>
    <row r="29" spans="1:8" x14ac:dyDescent="0.25">
      <c r="A29" s="13" t="s">
        <v>85</v>
      </c>
      <c r="B29" s="36">
        <v>500000</v>
      </c>
      <c r="C29" s="15"/>
      <c r="E29" s="16">
        <v>0</v>
      </c>
      <c r="F29" s="16"/>
      <c r="G29" s="16">
        <v>0</v>
      </c>
      <c r="H29" s="16">
        <v>0</v>
      </c>
    </row>
    <row r="30" spans="1:8" x14ac:dyDescent="0.25">
      <c r="A30" s="13" t="s">
        <v>28</v>
      </c>
      <c r="B30" s="36">
        <v>200000</v>
      </c>
      <c r="C30" s="15"/>
      <c r="E30" s="16"/>
      <c r="F30" s="16"/>
      <c r="G30" s="16"/>
      <c r="H30" s="16"/>
    </row>
    <row r="31" spans="1:8" x14ac:dyDescent="0.25">
      <c r="A31" s="13" t="s">
        <v>86</v>
      </c>
      <c r="B31" s="36">
        <v>810000</v>
      </c>
      <c r="C31" s="15"/>
      <c r="E31" s="16">
        <v>0</v>
      </c>
      <c r="F31" s="16"/>
      <c r="G31" s="14">
        <v>104624.94</v>
      </c>
      <c r="H31" s="16">
        <v>0</v>
      </c>
    </row>
    <row r="32" spans="1:8" ht="25.5" x14ac:dyDescent="0.25">
      <c r="A32" s="13" t="s">
        <v>29</v>
      </c>
      <c r="B32" s="36">
        <v>881000</v>
      </c>
      <c r="C32" s="15"/>
      <c r="E32" s="16">
        <v>0</v>
      </c>
      <c r="F32" s="16">
        <v>0</v>
      </c>
      <c r="G32" s="16">
        <v>0</v>
      </c>
      <c r="H32" s="16">
        <v>0</v>
      </c>
    </row>
    <row r="33" spans="1:8" ht="24.75" customHeight="1" x14ac:dyDescent="0.25">
      <c r="A33" s="13" t="s">
        <v>30</v>
      </c>
      <c r="B33" s="36">
        <v>6306000</v>
      </c>
      <c r="C33" s="15"/>
      <c r="E33" s="16">
        <v>0</v>
      </c>
      <c r="F33" s="16"/>
      <c r="G33" s="14">
        <v>279066.55</v>
      </c>
      <c r="H33" s="16">
        <v>0</v>
      </c>
    </row>
    <row r="34" spans="1:8" ht="25.5" hidden="1" x14ac:dyDescent="0.25">
      <c r="A34" s="13" t="s">
        <v>31</v>
      </c>
      <c r="B34" s="36"/>
      <c r="C34" s="15"/>
      <c r="E34" s="16">
        <v>0</v>
      </c>
      <c r="F34" s="16"/>
      <c r="G34" s="16">
        <v>0</v>
      </c>
      <c r="H34" s="16">
        <v>0</v>
      </c>
    </row>
    <row r="35" spans="1:8" ht="15.75" customHeight="1" x14ac:dyDescent="0.25">
      <c r="A35" s="13" t="s">
        <v>32</v>
      </c>
      <c r="B35" s="36">
        <v>6550000</v>
      </c>
      <c r="C35" s="15"/>
      <c r="E35" s="16">
        <v>0</v>
      </c>
      <c r="F35" s="16"/>
      <c r="G35" s="14"/>
      <c r="H35" s="16">
        <v>0</v>
      </c>
    </row>
    <row r="36" spans="1:8" x14ac:dyDescent="0.25">
      <c r="A36" s="9" t="s">
        <v>33</v>
      </c>
      <c r="B36" s="40">
        <f>SUM(B37:B43)</f>
        <v>1850000</v>
      </c>
      <c r="C36" s="40"/>
      <c r="D36" s="18"/>
      <c r="E36" s="19">
        <v>0</v>
      </c>
      <c r="F36" s="19"/>
      <c r="G36" s="17">
        <f>SUM(G37:G42)</f>
        <v>36920.910000000003</v>
      </c>
      <c r="H36" s="19">
        <v>0</v>
      </c>
    </row>
    <row r="37" spans="1:8" ht="25.5" x14ac:dyDescent="0.25">
      <c r="A37" s="13" t="s">
        <v>34</v>
      </c>
      <c r="B37" s="15">
        <v>1000000</v>
      </c>
      <c r="C37" s="44"/>
      <c r="E37" s="16">
        <v>0</v>
      </c>
      <c r="F37" s="16"/>
      <c r="G37" s="16">
        <v>0</v>
      </c>
      <c r="H37" s="16">
        <v>0</v>
      </c>
    </row>
    <row r="38" spans="1:8" ht="25.5" hidden="1" x14ac:dyDescent="0.25">
      <c r="A38" s="13" t="s">
        <v>35</v>
      </c>
      <c r="B38" s="37">
        <v>0</v>
      </c>
      <c r="C38" s="37"/>
      <c r="D38" s="16"/>
      <c r="E38" s="16">
        <f>SUM(H38+I38+J38+K38+L38+M38+N38+O38+P38+Q38+R38+S38)</f>
        <v>0</v>
      </c>
      <c r="F38" s="16"/>
      <c r="G38" s="16">
        <f>SUM(I38+J38+K38+L38+M38+N38+O38+P38+Q38+R38+S38+T38)</f>
        <v>0</v>
      </c>
      <c r="H38" s="16">
        <v>0</v>
      </c>
    </row>
    <row r="39" spans="1:8" ht="25.5" hidden="1" x14ac:dyDescent="0.25">
      <c r="A39" s="13" t="s">
        <v>36</v>
      </c>
      <c r="B39" s="37">
        <v>0</v>
      </c>
      <c r="C39" s="37"/>
      <c r="D39" s="16"/>
      <c r="E39" s="16">
        <f>SUM(H39+I39+J39+K39+L39+M39+N39+O39+P39+Q39+R39+S39)</f>
        <v>0</v>
      </c>
      <c r="F39" s="16"/>
      <c r="G39" s="16">
        <f>SUM(I39+J39+K39+L39+M39+N39+O39+P39+Q39+R39+S39+T39)</f>
        <v>0</v>
      </c>
      <c r="H39" s="16">
        <v>0</v>
      </c>
    </row>
    <row r="40" spans="1:8" ht="25.5" hidden="1" x14ac:dyDescent="0.25">
      <c r="A40" s="13" t="s">
        <v>37</v>
      </c>
      <c r="B40" s="37">
        <v>0</v>
      </c>
      <c r="C40" s="37"/>
      <c r="D40" s="16"/>
      <c r="E40" s="16">
        <f>SUM(H40+I40+J40+K40+L40+M40+N40+O40+P40+Q40+R40+S40)</f>
        <v>0</v>
      </c>
      <c r="F40" s="16"/>
      <c r="G40" s="16">
        <f>SUM(I40+J40+K40+L40+M40+N40+O40+P40+Q40+R40+S40+T40)</f>
        <v>0</v>
      </c>
      <c r="H40" s="16">
        <v>0</v>
      </c>
    </row>
    <row r="41" spans="1:8" ht="25.5" hidden="1" x14ac:dyDescent="0.25">
      <c r="A41" s="13" t="s">
        <v>38</v>
      </c>
      <c r="B41" s="37">
        <v>0</v>
      </c>
      <c r="C41" s="37"/>
      <c r="D41" s="16"/>
      <c r="E41" s="16">
        <f>SUM(H41+I41+J41+K41+L41+M41+N41+O41+P41+Q41+R41+S41)</f>
        <v>0</v>
      </c>
      <c r="F41" s="16"/>
      <c r="G41" s="16">
        <f>SUM(I41+J41+K41+L41+M41+N41+O41+P41+Q41+R41+S41+T41)</f>
        <v>0</v>
      </c>
      <c r="H41" s="16">
        <v>0</v>
      </c>
    </row>
    <row r="42" spans="1:8" ht="25.5" x14ac:dyDescent="0.25">
      <c r="A42" s="13" t="s">
        <v>39</v>
      </c>
      <c r="B42" s="15">
        <v>850000</v>
      </c>
      <c r="C42" s="15"/>
      <c r="D42" s="16"/>
      <c r="E42" s="16">
        <v>0</v>
      </c>
      <c r="F42" s="16"/>
      <c r="G42" s="14">
        <v>36920.910000000003</v>
      </c>
      <c r="H42" s="16">
        <v>0</v>
      </c>
    </row>
    <row r="43" spans="1:8" ht="25.5" hidden="1" x14ac:dyDescent="0.25">
      <c r="A43" s="13" t="s">
        <v>40</v>
      </c>
      <c r="B43" s="37">
        <v>0</v>
      </c>
      <c r="C43" s="44"/>
      <c r="D43" s="16"/>
      <c r="E43" s="16">
        <f t="shared" ref="E43:E51" si="0">SUM(H43+I43+J43+K43+L43+M43+N43+O43+P43+Q43+R43+S43)</f>
        <v>0</v>
      </c>
      <c r="F43" s="16"/>
      <c r="G43" s="16">
        <f t="shared" ref="G43:G51" si="1">SUM(I43+J43+K43+L43+M43+N43+O43+P43+Q43+R43+S43+T43)</f>
        <v>0</v>
      </c>
      <c r="H43" s="16">
        <v>0</v>
      </c>
    </row>
    <row r="44" spans="1:8" hidden="1" x14ac:dyDescent="0.25">
      <c r="A44" s="20" t="s">
        <v>41</v>
      </c>
      <c r="B44" s="38">
        <f>SUM(B45:B51)</f>
        <v>0</v>
      </c>
      <c r="C44" s="38"/>
      <c r="D44" s="19"/>
      <c r="E44" s="19">
        <f t="shared" si="0"/>
        <v>0</v>
      </c>
      <c r="F44" s="19"/>
      <c r="G44" s="19">
        <f t="shared" si="1"/>
        <v>0</v>
      </c>
      <c r="H44" s="19">
        <v>0</v>
      </c>
    </row>
    <row r="45" spans="1:8" ht="25.5" hidden="1" x14ac:dyDescent="0.25">
      <c r="A45" s="13" t="s">
        <v>42</v>
      </c>
      <c r="B45" s="37">
        <v>0</v>
      </c>
      <c r="C45" s="37"/>
      <c r="D45" s="16"/>
      <c r="E45" s="16">
        <f t="shared" si="0"/>
        <v>0</v>
      </c>
      <c r="F45" s="16"/>
      <c r="G45" s="16">
        <f t="shared" si="1"/>
        <v>0</v>
      </c>
      <c r="H45" s="16">
        <v>0</v>
      </c>
    </row>
    <row r="46" spans="1:8" ht="25.5" hidden="1" x14ac:dyDescent="0.25">
      <c r="A46" s="13" t="s">
        <v>43</v>
      </c>
      <c r="B46" s="37">
        <v>0</v>
      </c>
      <c r="C46" s="37"/>
      <c r="D46" s="16"/>
      <c r="E46" s="16">
        <f t="shared" si="0"/>
        <v>0</v>
      </c>
      <c r="F46" s="16"/>
      <c r="G46" s="16">
        <f t="shared" si="1"/>
        <v>0</v>
      </c>
      <c r="H46" s="16">
        <v>0</v>
      </c>
    </row>
    <row r="47" spans="1:8" ht="25.5" hidden="1" x14ac:dyDescent="0.25">
      <c r="A47" s="13" t="s">
        <v>44</v>
      </c>
      <c r="B47" s="37">
        <v>0</v>
      </c>
      <c r="C47" s="37"/>
      <c r="D47" s="16"/>
      <c r="E47" s="16">
        <f t="shared" si="0"/>
        <v>0</v>
      </c>
      <c r="F47" s="16"/>
      <c r="G47" s="16">
        <f t="shared" si="1"/>
        <v>0</v>
      </c>
      <c r="H47" s="16">
        <v>0</v>
      </c>
    </row>
    <row r="48" spans="1:8" ht="25.5" hidden="1" x14ac:dyDescent="0.25">
      <c r="A48" s="13" t="s">
        <v>45</v>
      </c>
      <c r="B48" s="37">
        <v>0</v>
      </c>
      <c r="C48" s="37"/>
      <c r="D48" s="16"/>
      <c r="E48" s="16">
        <f t="shared" si="0"/>
        <v>0</v>
      </c>
      <c r="F48" s="16"/>
      <c r="G48" s="16">
        <f t="shared" si="1"/>
        <v>0</v>
      </c>
      <c r="H48" s="16">
        <v>0</v>
      </c>
    </row>
    <row r="49" spans="1:8" ht="25.5" hidden="1" x14ac:dyDescent="0.25">
      <c r="A49" s="13" t="s">
        <v>46</v>
      </c>
      <c r="B49" s="37">
        <v>0</v>
      </c>
      <c r="C49" s="37"/>
      <c r="D49" s="16"/>
      <c r="E49" s="16">
        <f t="shared" si="0"/>
        <v>0</v>
      </c>
      <c r="F49" s="16"/>
      <c r="G49" s="16">
        <f t="shared" si="1"/>
        <v>0</v>
      </c>
      <c r="H49" s="16">
        <v>0</v>
      </c>
    </row>
    <row r="50" spans="1:8" ht="25.5" hidden="1" x14ac:dyDescent="0.25">
      <c r="A50" s="13" t="s">
        <v>47</v>
      </c>
      <c r="B50" s="37">
        <v>0</v>
      </c>
      <c r="C50" s="37"/>
      <c r="D50" s="16"/>
      <c r="E50" s="16">
        <f t="shared" si="0"/>
        <v>0</v>
      </c>
      <c r="F50" s="16"/>
      <c r="G50" s="16">
        <f t="shared" si="1"/>
        <v>0</v>
      </c>
      <c r="H50" s="16">
        <v>0</v>
      </c>
    </row>
    <row r="51" spans="1:8" ht="25.5" hidden="1" x14ac:dyDescent="0.25">
      <c r="A51" s="13" t="s">
        <v>48</v>
      </c>
      <c r="B51" s="37">
        <v>0</v>
      </c>
      <c r="C51" s="37"/>
      <c r="D51" s="16"/>
      <c r="E51" s="16">
        <f t="shared" si="0"/>
        <v>0</v>
      </c>
      <c r="F51" s="16"/>
      <c r="G51" s="16">
        <f t="shared" si="1"/>
        <v>0</v>
      </c>
      <c r="H51" s="16">
        <v>0</v>
      </c>
    </row>
    <row r="52" spans="1:8" ht="30" x14ac:dyDescent="0.25">
      <c r="A52" s="9" t="s">
        <v>49</v>
      </c>
      <c r="B52" s="41">
        <f>SUM(B53:B61)</f>
        <v>57203962</v>
      </c>
      <c r="C52" s="41"/>
      <c r="D52" s="21"/>
      <c r="E52" s="19">
        <f>SUM(D53:E61)</f>
        <v>0</v>
      </c>
      <c r="F52" s="19"/>
      <c r="G52" s="19">
        <f>SUM(E53:G61)</f>
        <v>0</v>
      </c>
      <c r="H52" s="19">
        <f>SUM(G53:H61)</f>
        <v>0</v>
      </c>
    </row>
    <row r="53" spans="1:8" x14ac:dyDescent="0.25">
      <c r="A53" s="13" t="s">
        <v>50</v>
      </c>
      <c r="B53" s="36">
        <v>23708000</v>
      </c>
      <c r="C53" s="36"/>
      <c r="E53" s="16">
        <v>0</v>
      </c>
      <c r="F53" s="16"/>
      <c r="G53" s="16">
        <v>0</v>
      </c>
      <c r="H53" s="16">
        <v>0</v>
      </c>
    </row>
    <row r="54" spans="1:8" ht="25.5" x14ac:dyDescent="0.25">
      <c r="A54" s="13" t="s">
        <v>51</v>
      </c>
      <c r="B54" s="36">
        <v>0</v>
      </c>
      <c r="C54" s="46"/>
      <c r="E54" s="16">
        <v>0</v>
      </c>
      <c r="F54" s="16"/>
      <c r="G54" s="16">
        <v>0</v>
      </c>
      <c r="H54" s="16">
        <v>0</v>
      </c>
    </row>
    <row r="55" spans="1:8" ht="25.5" x14ac:dyDescent="0.25">
      <c r="A55" s="13" t="s">
        <v>52</v>
      </c>
      <c r="B55" s="36">
        <v>170000</v>
      </c>
      <c r="C55" s="36"/>
      <c r="E55" s="16">
        <v>0</v>
      </c>
      <c r="F55" s="16"/>
      <c r="G55" s="16">
        <v>0</v>
      </c>
      <c r="H55" s="16">
        <v>0</v>
      </c>
    </row>
    <row r="56" spans="1:8" ht="25.5" x14ac:dyDescent="0.25">
      <c r="A56" s="13" t="s">
        <v>53</v>
      </c>
      <c r="B56" s="36">
        <v>2300000</v>
      </c>
      <c r="C56" s="36"/>
      <c r="E56" s="16">
        <v>0</v>
      </c>
      <c r="F56" s="16"/>
      <c r="G56" s="16">
        <v>0</v>
      </c>
      <c r="H56" s="16">
        <v>0</v>
      </c>
    </row>
    <row r="57" spans="1:8" ht="25.5" x14ac:dyDescent="0.25">
      <c r="A57" s="13" t="s">
        <v>54</v>
      </c>
      <c r="B57" s="36">
        <v>4192000</v>
      </c>
      <c r="C57" s="36"/>
      <c r="E57" s="16">
        <v>0</v>
      </c>
      <c r="F57" s="16"/>
      <c r="G57" s="16">
        <v>0</v>
      </c>
      <c r="H57" s="16">
        <v>0</v>
      </c>
    </row>
    <row r="58" spans="1:8" x14ac:dyDescent="0.25">
      <c r="A58" s="13" t="s">
        <v>55</v>
      </c>
      <c r="B58" s="36">
        <v>8200000</v>
      </c>
      <c r="C58" s="36"/>
      <c r="E58" s="16">
        <v>0</v>
      </c>
      <c r="F58" s="16"/>
      <c r="G58" s="16">
        <v>0</v>
      </c>
      <c r="H58" s="16">
        <v>0</v>
      </c>
    </row>
    <row r="59" spans="1:8" hidden="1" x14ac:dyDescent="0.25">
      <c r="A59" s="13" t="s">
        <v>56</v>
      </c>
      <c r="B59" s="36">
        <v>0</v>
      </c>
      <c r="C59" s="36"/>
      <c r="D59" s="16"/>
      <c r="E59" s="16">
        <v>0</v>
      </c>
      <c r="F59" s="16"/>
      <c r="G59" s="16">
        <v>0</v>
      </c>
      <c r="H59" s="16">
        <v>0</v>
      </c>
    </row>
    <row r="60" spans="1:8" x14ac:dyDescent="0.25">
      <c r="A60" s="13" t="s">
        <v>57</v>
      </c>
      <c r="B60" s="36">
        <v>1000000</v>
      </c>
      <c r="C60" s="36"/>
      <c r="E60" s="16">
        <v>0</v>
      </c>
      <c r="F60" s="16"/>
      <c r="G60" s="16">
        <v>0</v>
      </c>
      <c r="H60" s="16">
        <v>0</v>
      </c>
    </row>
    <row r="61" spans="1:8" ht="25.5" x14ac:dyDescent="0.25">
      <c r="A61" s="13" t="s">
        <v>58</v>
      </c>
      <c r="B61" s="36">
        <v>17633962</v>
      </c>
      <c r="C61" s="36"/>
      <c r="E61" s="16">
        <f t="shared" ref="E61:E73" si="2">SUM(H61+I61+J61+K61+L61+M61+N61+O61+P61+Q61+R61+S61)</f>
        <v>0</v>
      </c>
      <c r="F61" s="16"/>
      <c r="G61" s="16">
        <f t="shared" ref="G61:G73" si="3">SUM(I61+J61+K61+L61+M61+N61+O61+P61+Q61+R61+S61+T61)</f>
        <v>0</v>
      </c>
      <c r="H61" s="16">
        <v>0</v>
      </c>
    </row>
    <row r="62" spans="1:8" x14ac:dyDescent="0.25">
      <c r="A62" s="9" t="s">
        <v>59</v>
      </c>
      <c r="B62" s="42">
        <v>0</v>
      </c>
      <c r="C62" s="19"/>
      <c r="D62" s="19">
        <f>SUM(G62+H62+I62+J62+K62+L62+M62+N62+O62+P62+Q62+R62)</f>
        <v>0</v>
      </c>
      <c r="E62" s="19">
        <f t="shared" si="2"/>
        <v>0</v>
      </c>
      <c r="F62" s="19"/>
      <c r="G62" s="19">
        <f t="shared" si="3"/>
        <v>0</v>
      </c>
      <c r="H62" s="19">
        <f>SUM(H63)</f>
        <v>0</v>
      </c>
    </row>
    <row r="63" spans="1:8" x14ac:dyDescent="0.25">
      <c r="A63" s="13" t="s">
        <v>60</v>
      </c>
      <c r="B63" s="37">
        <v>0</v>
      </c>
      <c r="C63" s="39"/>
      <c r="E63" s="16">
        <f t="shared" si="2"/>
        <v>0</v>
      </c>
      <c r="F63" s="16"/>
      <c r="G63" s="16">
        <f t="shared" si="3"/>
        <v>0</v>
      </c>
      <c r="H63" s="16">
        <v>0</v>
      </c>
    </row>
    <row r="64" spans="1:8" x14ac:dyDescent="0.25">
      <c r="A64" s="13" t="s">
        <v>61</v>
      </c>
      <c r="B64" s="37">
        <v>0</v>
      </c>
      <c r="C64" s="37"/>
      <c r="E64" s="16">
        <f t="shared" si="2"/>
        <v>0</v>
      </c>
      <c r="F64" s="16"/>
      <c r="G64" s="16">
        <f t="shared" si="3"/>
        <v>0</v>
      </c>
      <c r="H64" s="16"/>
    </row>
    <row r="65" spans="1:8" ht="25.5" x14ac:dyDescent="0.25">
      <c r="A65" s="13" t="s">
        <v>62</v>
      </c>
      <c r="B65" s="37">
        <v>0</v>
      </c>
      <c r="C65" s="37"/>
      <c r="D65" s="16"/>
      <c r="E65" s="16">
        <f t="shared" si="2"/>
        <v>0</v>
      </c>
      <c r="F65" s="16"/>
      <c r="G65" s="16">
        <f t="shared" si="3"/>
        <v>0</v>
      </c>
      <c r="H65" s="16">
        <v>0</v>
      </c>
    </row>
    <row r="66" spans="1:8" ht="38.25" x14ac:dyDescent="0.25">
      <c r="A66" s="13" t="s">
        <v>63</v>
      </c>
      <c r="B66" s="37">
        <v>0</v>
      </c>
      <c r="C66" s="37"/>
      <c r="D66" s="16"/>
      <c r="E66" s="16">
        <f t="shared" si="2"/>
        <v>0</v>
      </c>
      <c r="F66" s="16"/>
      <c r="G66" s="16">
        <f t="shared" si="3"/>
        <v>0</v>
      </c>
      <c r="H66" s="16">
        <v>0</v>
      </c>
    </row>
    <row r="67" spans="1:8" ht="30" x14ac:dyDescent="0.25">
      <c r="A67" s="20" t="s">
        <v>64</v>
      </c>
      <c r="B67" s="42">
        <f>SUM(B68:B69)</f>
        <v>0</v>
      </c>
      <c r="C67" s="42"/>
      <c r="D67" s="19"/>
      <c r="E67" s="19">
        <f t="shared" si="2"/>
        <v>0</v>
      </c>
      <c r="F67" s="19"/>
      <c r="G67" s="19">
        <f t="shared" si="3"/>
        <v>0</v>
      </c>
      <c r="H67" s="19">
        <v>0</v>
      </c>
    </row>
    <row r="68" spans="1:8" x14ac:dyDescent="0.25">
      <c r="A68" s="13" t="s">
        <v>65</v>
      </c>
      <c r="B68" s="37">
        <v>0</v>
      </c>
      <c r="C68" s="37"/>
      <c r="D68" s="16"/>
      <c r="E68" s="16">
        <f t="shared" si="2"/>
        <v>0</v>
      </c>
      <c r="F68" s="16"/>
      <c r="G68" s="16">
        <f t="shared" si="3"/>
        <v>0</v>
      </c>
      <c r="H68" s="16">
        <v>0</v>
      </c>
    </row>
    <row r="69" spans="1:8" ht="25.5" x14ac:dyDescent="0.25">
      <c r="A69" s="13" t="s">
        <v>66</v>
      </c>
      <c r="B69" s="37">
        <v>0</v>
      </c>
      <c r="C69" s="37"/>
      <c r="D69" s="16"/>
      <c r="E69" s="16">
        <f t="shared" si="2"/>
        <v>0</v>
      </c>
      <c r="F69" s="16"/>
      <c r="G69" s="16">
        <f t="shared" si="3"/>
        <v>0</v>
      </c>
      <c r="H69" s="16">
        <v>0</v>
      </c>
    </row>
    <row r="70" spans="1:8" x14ac:dyDescent="0.25">
      <c r="A70" s="20" t="s">
        <v>67</v>
      </c>
      <c r="B70" s="42">
        <f>SUM(B71:B73)</f>
        <v>0</v>
      </c>
      <c r="C70" s="42"/>
      <c r="D70" s="19"/>
      <c r="E70" s="19">
        <f t="shared" si="2"/>
        <v>0</v>
      </c>
      <c r="F70" s="19"/>
      <c r="G70" s="19">
        <f t="shared" si="3"/>
        <v>0</v>
      </c>
      <c r="H70" s="19">
        <v>0</v>
      </c>
    </row>
    <row r="71" spans="1:8" ht="25.5" x14ac:dyDescent="0.25">
      <c r="A71" s="13" t="s">
        <v>68</v>
      </c>
      <c r="B71" s="37">
        <v>0</v>
      </c>
      <c r="C71" s="37"/>
      <c r="D71" s="16"/>
      <c r="E71" s="16">
        <f t="shared" si="2"/>
        <v>0</v>
      </c>
      <c r="F71" s="16"/>
      <c r="G71" s="16">
        <f t="shared" si="3"/>
        <v>0</v>
      </c>
      <c r="H71" s="16">
        <v>0</v>
      </c>
    </row>
    <row r="72" spans="1:8" ht="25.5" x14ac:dyDescent="0.25">
      <c r="A72" s="13" t="s">
        <v>69</v>
      </c>
      <c r="B72" s="37">
        <v>0</v>
      </c>
      <c r="C72" s="37"/>
      <c r="D72" s="16"/>
      <c r="E72" s="16">
        <f t="shared" si="2"/>
        <v>0</v>
      </c>
      <c r="F72" s="16"/>
      <c r="G72" s="16">
        <f t="shared" si="3"/>
        <v>0</v>
      </c>
      <c r="H72" s="16">
        <v>0</v>
      </c>
    </row>
    <row r="73" spans="1:8" ht="25.5" x14ac:dyDescent="0.25">
      <c r="A73" s="13" t="s">
        <v>70</v>
      </c>
      <c r="B73" s="37">
        <v>0</v>
      </c>
      <c r="C73" s="37"/>
      <c r="D73" s="16"/>
      <c r="E73" s="16">
        <f t="shared" si="2"/>
        <v>0</v>
      </c>
      <c r="F73" s="16"/>
      <c r="G73" s="16">
        <f t="shared" si="3"/>
        <v>0</v>
      </c>
      <c r="H73" s="16">
        <v>0</v>
      </c>
    </row>
    <row r="74" spans="1:8" ht="5.25" customHeight="1" x14ac:dyDescent="0.25">
      <c r="A74" s="22"/>
      <c r="B74" s="22"/>
      <c r="C74" s="45"/>
      <c r="D74" s="16"/>
      <c r="E74" s="16"/>
      <c r="F74" s="16"/>
      <c r="G74" s="16"/>
      <c r="H74" s="16"/>
    </row>
    <row r="75" spans="1:8" x14ac:dyDescent="0.25">
      <c r="A75" s="23" t="s">
        <v>71</v>
      </c>
      <c r="B75" s="43">
        <f>+B62+B52+B36+B26+B16+B10</f>
        <v>295159971</v>
      </c>
      <c r="C75" s="43"/>
      <c r="D75" s="43">
        <f t="shared" ref="C75:G75" si="4">+D62+D52+D36+D26+D16+D10</f>
        <v>0</v>
      </c>
      <c r="E75" s="43">
        <f t="shared" si="4"/>
        <v>15661184.529999999</v>
      </c>
      <c r="F75" s="43">
        <f t="shared" si="4"/>
        <v>0</v>
      </c>
      <c r="G75" s="43">
        <f>+G62+G52+G36+G26+G16+G10</f>
        <v>17165258.620000001</v>
      </c>
      <c r="H75" s="24">
        <f>SUM(H10+H16+H26+H36+H52+H62)</f>
        <v>33609294.490000002</v>
      </c>
    </row>
    <row r="76" spans="1:8" ht="9" customHeight="1" x14ac:dyDescent="0.25">
      <c r="A76" s="25"/>
      <c r="B76" s="25"/>
      <c r="C76" s="25"/>
      <c r="H76" s="26"/>
    </row>
    <row r="77" spans="1:8" x14ac:dyDescent="0.25">
      <c r="A77" s="6" t="s">
        <v>72</v>
      </c>
      <c r="B77" s="6"/>
      <c r="C77" s="6"/>
      <c r="D77" s="28"/>
      <c r="E77" s="27"/>
      <c r="F77" s="27"/>
      <c r="G77" s="27"/>
      <c r="H77" s="28"/>
    </row>
    <row r="78" spans="1:8" x14ac:dyDescent="0.25">
      <c r="A78" s="9" t="s">
        <v>73</v>
      </c>
      <c r="B78" s="19">
        <v>0</v>
      </c>
      <c r="C78" s="9"/>
      <c r="D78" s="19"/>
      <c r="E78" s="19">
        <v>0</v>
      </c>
      <c r="F78" s="19"/>
      <c r="G78" s="19">
        <v>0</v>
      </c>
      <c r="H78" s="19">
        <v>0</v>
      </c>
    </row>
    <row r="79" spans="1:8" ht="25.5" x14ac:dyDescent="0.25">
      <c r="A79" s="13" t="s">
        <v>74</v>
      </c>
      <c r="B79" s="37">
        <v>0</v>
      </c>
      <c r="C79" s="37"/>
      <c r="D79" s="16"/>
      <c r="E79" s="16">
        <v>0</v>
      </c>
      <c r="F79" s="16"/>
      <c r="G79" s="16">
        <v>0</v>
      </c>
      <c r="H79" s="16">
        <v>0</v>
      </c>
    </row>
    <row r="80" spans="1:8" ht="25.5" x14ac:dyDescent="0.25">
      <c r="A80" s="13" t="s">
        <v>75</v>
      </c>
      <c r="B80" s="37">
        <v>0</v>
      </c>
      <c r="C80" s="37"/>
      <c r="D80" s="16"/>
      <c r="E80" s="16">
        <v>0</v>
      </c>
      <c r="F80" s="16"/>
      <c r="G80" s="16">
        <v>0</v>
      </c>
      <c r="H80" s="16">
        <v>0</v>
      </c>
    </row>
    <row r="81" spans="1:8" x14ac:dyDescent="0.25">
      <c r="A81" s="9" t="s">
        <v>76</v>
      </c>
      <c r="B81" s="9"/>
      <c r="C81" s="9"/>
      <c r="D81" s="19"/>
      <c r="E81" s="19">
        <v>0</v>
      </c>
      <c r="F81" s="19"/>
      <c r="G81" s="19">
        <v>0</v>
      </c>
      <c r="H81" s="19">
        <v>0</v>
      </c>
    </row>
    <row r="82" spans="1:8" x14ac:dyDescent="0.25">
      <c r="A82" s="13" t="s">
        <v>77</v>
      </c>
      <c r="B82" s="37">
        <v>0</v>
      </c>
      <c r="C82" s="37"/>
      <c r="D82" s="16"/>
      <c r="E82" s="16">
        <v>0</v>
      </c>
      <c r="F82" s="16"/>
      <c r="G82" s="16">
        <v>0</v>
      </c>
      <c r="H82" s="16">
        <v>0</v>
      </c>
    </row>
    <row r="83" spans="1:8" ht="25.5" x14ac:dyDescent="0.25">
      <c r="A83" s="13" t="s">
        <v>78</v>
      </c>
      <c r="B83" s="37">
        <v>0</v>
      </c>
      <c r="C83" s="37"/>
      <c r="D83" s="16"/>
      <c r="E83" s="16">
        <v>0</v>
      </c>
      <c r="F83" s="16"/>
      <c r="G83" s="16">
        <v>0</v>
      </c>
      <c r="H83" s="16">
        <v>0</v>
      </c>
    </row>
    <row r="84" spans="1:8" ht="30" x14ac:dyDescent="0.25">
      <c r="A84" s="9" t="s">
        <v>79</v>
      </c>
      <c r="B84" s="19">
        <v>0</v>
      </c>
      <c r="C84" s="19"/>
      <c r="D84" s="19"/>
      <c r="E84" s="19">
        <v>0</v>
      </c>
      <c r="F84" s="19"/>
      <c r="G84" s="19">
        <v>0</v>
      </c>
      <c r="H84" s="19">
        <v>0</v>
      </c>
    </row>
    <row r="85" spans="1:8" ht="25.5" x14ac:dyDescent="0.25">
      <c r="A85" s="13" t="s">
        <v>80</v>
      </c>
      <c r="B85" s="37">
        <v>0</v>
      </c>
      <c r="C85" s="37"/>
      <c r="D85" s="16"/>
      <c r="E85" s="16">
        <v>0</v>
      </c>
      <c r="F85" s="16"/>
      <c r="G85" s="16">
        <v>0</v>
      </c>
      <c r="H85" s="16">
        <v>0</v>
      </c>
    </row>
    <row r="86" spans="1:8" x14ac:dyDescent="0.25">
      <c r="A86" s="23" t="s">
        <v>81</v>
      </c>
      <c r="B86" s="29"/>
      <c r="C86" s="29"/>
      <c r="D86" s="29"/>
      <c r="E86" s="29"/>
      <c r="F86" s="29"/>
      <c r="G86" s="29"/>
      <c r="H86" s="29"/>
    </row>
    <row r="87" spans="1:8" ht="8.25" customHeight="1" x14ac:dyDescent="0.25"/>
    <row r="88" spans="1:8" ht="31.5" x14ac:dyDescent="0.25">
      <c r="A88" s="30" t="s">
        <v>82</v>
      </c>
      <c r="B88" s="31">
        <f>+B75</f>
        <v>295159971</v>
      </c>
      <c r="C88" s="31"/>
      <c r="D88" s="31"/>
      <c r="E88" s="31">
        <f>SUM(E75)</f>
        <v>15661184.529999999</v>
      </c>
      <c r="F88" s="31"/>
      <c r="G88" s="31">
        <f>SUM(G75)</f>
        <v>17165258.620000001</v>
      </c>
      <c r="H88" s="32">
        <f t="shared" ref="H88" si="5">SUM(H75)</f>
        <v>33609294.490000002</v>
      </c>
    </row>
    <row r="89" spans="1:8" ht="5.25" customHeight="1" x14ac:dyDescent="0.25">
      <c r="A89" s="2"/>
      <c r="B89" s="2"/>
      <c r="C89" s="2"/>
    </row>
    <row r="90" spans="1:8" x14ac:dyDescent="0.25">
      <c r="A90" s="47" t="s">
        <v>84</v>
      </c>
      <c r="B90" s="2"/>
      <c r="C90" s="2"/>
    </row>
    <row r="91" spans="1:8" x14ac:dyDescent="0.25">
      <c r="A91" s="2" t="s">
        <v>1</v>
      </c>
      <c r="B91" s="2"/>
      <c r="C91" s="2"/>
    </row>
    <row r="92" spans="1:8" x14ac:dyDescent="0.25">
      <c r="A92" s="2" t="s">
        <v>89</v>
      </c>
      <c r="B92" s="2"/>
      <c r="C92" s="2"/>
    </row>
    <row r="93" spans="1:8" x14ac:dyDescent="0.25">
      <c r="A93" s="2" t="s">
        <v>4</v>
      </c>
    </row>
    <row r="94" spans="1:8" x14ac:dyDescent="0.25">
      <c r="A94" s="2" t="s">
        <v>6</v>
      </c>
      <c r="B94" s="2"/>
      <c r="C94" s="2"/>
      <c r="E94" s="5"/>
      <c r="F94" s="5"/>
    </row>
    <row r="95" spans="1:8" x14ac:dyDescent="0.25">
      <c r="A95" s="2" t="s">
        <v>7</v>
      </c>
      <c r="B95" s="2"/>
      <c r="C95" s="2"/>
    </row>
    <row r="96" spans="1:8" x14ac:dyDescent="0.25">
      <c r="A96" s="2" t="s">
        <v>90</v>
      </c>
      <c r="B96" s="2"/>
      <c r="C96" s="2"/>
    </row>
    <row r="97" spans="5:16" ht="15.75" x14ac:dyDescent="0.25">
      <c r="L97" s="33"/>
      <c r="M97" s="33"/>
    </row>
    <row r="98" spans="5:16" ht="15.75" x14ac:dyDescent="0.25">
      <c r="L98" s="33"/>
      <c r="M98" s="34"/>
      <c r="P98" s="33"/>
    </row>
    <row r="99" spans="5:16" ht="15.75" x14ac:dyDescent="0.25">
      <c r="E99" s="33"/>
      <c r="F99" s="33"/>
      <c r="L99" s="34"/>
      <c r="M99" s="35"/>
      <c r="P99" s="35"/>
    </row>
    <row r="100" spans="5:16" x14ac:dyDescent="0.25">
      <c r="E100" s="35"/>
      <c r="F100" s="35"/>
      <c r="L100" s="35"/>
      <c r="M100" s="35"/>
      <c r="P100" s="35"/>
    </row>
    <row r="101" spans="5:16" x14ac:dyDescent="0.25">
      <c r="E101" s="35"/>
      <c r="F101" s="35"/>
    </row>
  </sheetData>
  <mergeCells count="5">
    <mergeCell ref="A2:H2"/>
    <mergeCell ref="A3:H3"/>
    <mergeCell ref="A4:H4"/>
    <mergeCell ref="A5:H5"/>
    <mergeCell ref="A6:H6"/>
  </mergeCells>
  <phoneticPr fontId="10" type="noConversion"/>
  <printOptions horizontalCentered="1"/>
  <pageMargins left="0.25" right="0.25" top="0.75" bottom="0.75" header="0.3" footer="0.3"/>
  <pageSetup scale="80" orientation="portrait" verticalDpi="4294967293" r:id="rId1"/>
  <ignoredErrors>
    <ignoredError sqref="B36 B52" formulaRange="1"/>
    <ignoredError sqref="H16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earredondo</dc:creator>
  <cp:lastModifiedBy>Estefany Arredondo</cp:lastModifiedBy>
  <cp:lastPrinted>2023-02-02T19:00:52Z</cp:lastPrinted>
  <dcterms:created xsi:type="dcterms:W3CDTF">2021-07-05T13:45:25Z</dcterms:created>
  <dcterms:modified xsi:type="dcterms:W3CDTF">2023-03-03T18:50:27Z</dcterms:modified>
</cp:coreProperties>
</file>