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OAI-AGN-2022\Ejecución 22\"/>
    </mc:Choice>
  </mc:AlternateContent>
  <xr:revisionPtr revIDLastSave="0" documentId="13_ncr:1_{9A9FAFD7-9D1D-47EF-8731-E64647C1A619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6" i="1" l="1"/>
  <c r="R52" i="1"/>
  <c r="Q36" i="1"/>
  <c r="Q26" i="1"/>
  <c r="R26" i="1"/>
  <c r="Q10" i="1"/>
  <c r="Q52" i="1"/>
  <c r="R62" i="1"/>
  <c r="R63" i="1"/>
  <c r="R61" i="1"/>
  <c r="R60" i="1"/>
  <c r="R58" i="1"/>
  <c r="R57" i="1"/>
  <c r="R55" i="1"/>
  <c r="R54" i="1"/>
  <c r="R53" i="1"/>
  <c r="R36" i="1"/>
  <c r="R40" i="1"/>
  <c r="R38" i="1"/>
  <c r="R37" i="1"/>
  <c r="R35" i="1"/>
  <c r="R33" i="1"/>
  <c r="R32" i="1"/>
  <c r="R31" i="1"/>
  <c r="R30" i="1"/>
  <c r="R29" i="1"/>
  <c r="R28" i="1"/>
  <c r="R27" i="1"/>
  <c r="R25" i="1"/>
  <c r="R24" i="1"/>
  <c r="R23" i="1"/>
  <c r="Q16" i="1"/>
  <c r="R21" i="1"/>
  <c r="R20" i="1"/>
  <c r="R19" i="1"/>
  <c r="R18" i="1"/>
  <c r="R17" i="1"/>
  <c r="R12" i="1"/>
  <c r="R13" i="1"/>
  <c r="R14" i="1"/>
  <c r="R15" i="1"/>
  <c r="R11" i="1"/>
  <c r="J36" i="1"/>
  <c r="P10" i="1"/>
  <c r="R22" i="1"/>
  <c r="R34" i="1"/>
  <c r="R41" i="1"/>
  <c r="R42" i="1"/>
  <c r="R43" i="1"/>
  <c r="R44" i="1"/>
  <c r="R45" i="1"/>
  <c r="R46" i="1"/>
  <c r="R47" i="1"/>
  <c r="R48" i="1"/>
  <c r="R49" i="1"/>
  <c r="R50" i="1"/>
  <c r="R51" i="1"/>
  <c r="R59" i="1"/>
  <c r="R76" i="1"/>
  <c r="R77" i="1"/>
  <c r="R78" i="1"/>
  <c r="R79" i="1"/>
  <c r="R80" i="1"/>
  <c r="R81" i="1"/>
  <c r="R82" i="1"/>
  <c r="R83" i="1"/>
  <c r="R84" i="1"/>
  <c r="R85" i="1"/>
  <c r="R87" i="1"/>
  <c r="R89" i="1"/>
  <c r="P16" i="1"/>
  <c r="P26" i="1"/>
  <c r="P36" i="1"/>
  <c r="P52" i="1"/>
  <c r="P62" i="1"/>
  <c r="O62" i="1"/>
  <c r="O52" i="1"/>
  <c r="O36" i="1"/>
  <c r="O26" i="1"/>
  <c r="O16" i="1"/>
  <c r="O10" i="1"/>
  <c r="N10" i="1"/>
  <c r="N16" i="1"/>
  <c r="N26" i="1"/>
  <c r="N36" i="1"/>
  <c r="N52" i="1"/>
  <c r="N62" i="1"/>
  <c r="K36" i="1"/>
  <c r="L36" i="1"/>
  <c r="M36" i="1"/>
  <c r="I36" i="1"/>
  <c r="M62" i="1"/>
  <c r="M52" i="1"/>
  <c r="M26" i="1"/>
  <c r="M16" i="1"/>
  <c r="M10" i="1"/>
  <c r="L26" i="1"/>
  <c r="L62" i="1"/>
  <c r="L52" i="1"/>
  <c r="K26" i="1"/>
  <c r="L16" i="1"/>
  <c r="L10" i="1"/>
  <c r="C52" i="1"/>
  <c r="K52" i="1"/>
  <c r="K16" i="1"/>
  <c r="K62" i="1"/>
  <c r="K10" i="1"/>
  <c r="C70" i="1"/>
  <c r="C67" i="1"/>
  <c r="C36" i="1"/>
  <c r="C26" i="1"/>
  <c r="C16" i="1"/>
  <c r="C10" i="1"/>
  <c r="E88" i="1"/>
  <c r="E62" i="1"/>
  <c r="E52" i="1"/>
  <c r="E36" i="1"/>
  <c r="E26" i="1"/>
  <c r="E16" i="1"/>
  <c r="E10" i="1"/>
  <c r="I52" i="1"/>
  <c r="J52" i="1"/>
  <c r="J10" i="1"/>
  <c r="J16" i="1"/>
  <c r="J26" i="1"/>
  <c r="J62" i="1"/>
  <c r="Q75" i="1" l="1"/>
  <c r="Q88" i="1" s="1"/>
  <c r="P75" i="1"/>
  <c r="P88" i="1" s="1"/>
  <c r="O75" i="1"/>
  <c r="M75" i="1"/>
  <c r="M88" i="1" s="1"/>
  <c r="N75" i="1"/>
  <c r="L75" i="1"/>
  <c r="L88" i="1" s="1"/>
  <c r="K75" i="1"/>
  <c r="C75" i="1"/>
  <c r="C88" i="1" s="1"/>
  <c r="J75" i="1"/>
  <c r="J88" i="1" s="1"/>
  <c r="I26" i="1"/>
  <c r="I16" i="1"/>
  <c r="I10" i="1"/>
  <c r="I62" i="1"/>
  <c r="H16" i="1"/>
  <c r="H10" i="1"/>
  <c r="H52" i="1"/>
  <c r="H62" i="1"/>
  <c r="O88" i="1" l="1"/>
  <c r="N88" i="1"/>
  <c r="I75" i="1"/>
  <c r="I88" i="1" s="1"/>
  <c r="K88" i="1"/>
  <c r="H75" i="1"/>
  <c r="H88" i="1" s="1"/>
  <c r="G62" i="1" l="1"/>
  <c r="G52" i="1"/>
  <c r="G16" i="1"/>
  <c r="R16" i="1" s="1"/>
  <c r="G10" i="1"/>
  <c r="R10" i="1" s="1"/>
  <c r="G75" i="1" l="1"/>
  <c r="R75" i="1" s="1"/>
  <c r="G88" i="1" l="1"/>
  <c r="R88" i="1" s="1"/>
</calcChain>
</file>

<file path=xl/sharedStrings.xml><?xml version="1.0" encoding="utf-8"?>
<sst xmlns="http://schemas.openxmlformats.org/spreadsheetml/2006/main" count="104" uniqueCount="104">
  <si>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</si>
  <si>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</si>
  <si>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</si>
  <si>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</si>
  <si>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</si>
  <si>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</si>
  <si>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</si>
  <si>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</si>
  <si>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</si>
  <si>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</si>
  <si>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</si>
  <si>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</si>
  <si>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</si>
  <si>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</si>
  <si>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</si>
  <si>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</si>
  <si>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</si>
  <si>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</si>
  <si>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</si>
  <si>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</si>
  <si>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</si>
  <si>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</si>
  <si>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</si>
  <si>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</si>
  <si>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</si>
  <si>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</si>
  <si>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</si>
  <si>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</si>
  <si>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</si>
  <si>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</si>
  <si>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</si>
  <si>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</si>
  <si>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</si>
  <si>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</si>
  <si>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</si>
  <si>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</si>
  <si>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</si>
  <si>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</si>
  <si>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</si>
  <si>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</si>
  <si>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</si>
  <si>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</si>
  <si>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</si>
  <si>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</si>
  <si>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</si>
  <si>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</si>
  <si>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</si>
  <si>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</si>
  <si>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</si>
  <si>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</si>
  <si>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</si>
  <si>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</si>
  <si>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</si>
  <si>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</si>
  <si>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</si>
  <si>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</si>
  <si>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</si>
  <si>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</si>
  <si>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</si>
  <si>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</si>
  <si>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</si>
  <si>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</si>
  <si>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</si>
  <si>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</si>
  <si>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</si>
  <si>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</si>
  <si>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</si>
  <si>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</si>
  <si>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</si>
  <si>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</si>
  <si>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</si>
  <si>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</si>
  <si>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</si>
  <si>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</si>
  <si>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</si>
  <si>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</si>
  <si>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</si>
  <si>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</si>
  <si>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</si>
  <si>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</si>
  <si>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</si>
  <si>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</si>
  <si>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</si>
  <si>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</si>
  <si>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2.3.3 - PAPEL, CARTÓN E IMPRESOS</t>
  </si>
  <si>
    <t>2.3.5 - CUERO, CAUCHO Y PLÁSTICO</t>
  </si>
  <si>
    <t>2.3.4- PRODUCTOS FARMACÉUTICOS</t>
  </si>
  <si>
    <t>AÑO 2022</t>
  </si>
  <si>
    <t>Presupuesto Aprobado</t>
  </si>
  <si>
    <t>Presupuesto Modificado</t>
  </si>
  <si>
    <t xml:space="preserve"> Enero </t>
  </si>
  <si>
    <t xml:space="preserve">Febrero </t>
  </si>
  <si>
    <t xml:space="preserve">Marzo </t>
  </si>
  <si>
    <t xml:space="preserve"> Abril</t>
  </si>
  <si>
    <t xml:space="preserve"> Mayo</t>
  </si>
  <si>
    <t>6. Fuente: Reporte SIGEF</t>
  </si>
  <si>
    <t xml:space="preserve"> Junio</t>
  </si>
  <si>
    <t xml:space="preserve">Total </t>
  </si>
  <si>
    <t xml:space="preserve"> Julio</t>
  </si>
  <si>
    <t xml:space="preserve">2. Se presenta el gasto por mes; cada mes se debe actualizar el gasto devengado de los meses anteriores. </t>
  </si>
  <si>
    <t xml:space="preserve"> Agosto</t>
  </si>
  <si>
    <t xml:space="preserve"> Septiembre</t>
  </si>
  <si>
    <t xml:space="preserve"> Octubre</t>
  </si>
  <si>
    <t xml:space="preserve">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</si>
</sst>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3" fontId="0" fillId="0" borderId="0" xfId="1" applyFont="1" applyAlignment="1">
      <alignment vertical="center"/>
    </xf>
    <xf numFmtId="43" fontId="2" fillId="0" borderId="1" xfId="1" applyFon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612320</xdr:colOff>
      <xdr:row>1</xdr:row>
      <xdr:rowOff>12159</xdr:rowOff>
    </xdr:from>
    <xdr:to>
      <xdr:col>17</xdr:col>
      <xdr:colOff>689463</xdr:colOff>
      <xdr:row>4</xdr:row>
      <xdr:rowOff>179294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56570" y="175445"/>
          <a:ext cx="3057107" cy="90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306215</xdr:colOff>
      <xdr:row>0</xdr:row>
      <xdr:rowOff>0</xdr:rowOff>
    </xdr:from>
    <xdr:to>
      <xdr:col>0</xdr:col>
      <xdr:colOff>2128631</xdr:colOff>
      <xdr:row>4</xdr:row>
      <xdr:rowOff>190500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215" y="0"/>
          <a:ext cx="1822416" cy="1076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1208964</xdr:colOff>
      <xdr:row>96</xdr:row>
      <xdr:rowOff>82272</xdr:rowOff>
    </xdr:from>
    <xdr:to>
      <xdr:col>4</xdr:col>
      <xdr:colOff>40590</xdr:colOff>
      <xdr:row>104</xdr:row>
      <xdr:rowOff>174734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964" y="20936419"/>
          <a:ext cx="2854538" cy="163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328489</xdr:colOff>
      <xdr:row>96</xdr:row>
      <xdr:rowOff>85261</xdr:rowOff>
    </xdr:from>
    <xdr:to>
      <xdr:col>13</xdr:col>
      <xdr:colOff>842316</xdr:colOff>
      <xdr:row>107</xdr:row>
      <xdr:rowOff>146163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6136" y="20939408"/>
          <a:ext cx="2525040" cy="217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"/>
  <sheetViews>
    <sheetView showGridLines="0" tabSelected="1" topLeftCell="A33" zoomScaleNormal="100" workbookViewId="0">
      <selection activeCell="Q18" sqref="Q18"/>
    </sheetView>
  </sheetViews>
  <sheetFormatPr baseColWidth="10" defaultColWidth="9.140625" defaultRowHeight="15" x14ac:dyDescent="0.25"/>
  <cols>
    <col min="1" max="1" width="41.28515625" customWidth="1"/>
    <col min="2" max="2" width="0.7109375" customWidth="1"/>
    <col min="3" max="3" width="16" bestFit="1" customWidth="1"/>
    <col min="4" max="4" width="2.28515625" bestFit="1" customWidth="1"/>
    <col min="5" max="5" width="16" bestFit="1" customWidth="1"/>
    <col min="6" max="6" width="1.7109375" customWidth="1"/>
    <col min="7" max="17" width="14.85546875" customWidth="1"/>
    <col min="18" max="18" width="16" bestFit="1" customWidth="1"/>
    <col min="19" max="19" width="16.140625" bestFit="1" customWidth="1"/>
    <col min="20" max="20" width="14.140625" bestFit="1" customWidth="1"/>
    <col min="21" max="21" width="14.140625" customWidth="1"/>
    <col min="22" max="25" width="14.140625" bestFit="1" customWidth="1"/>
    <col min="27" max="27" width="96.7109375" bestFit="1" customWidth="1"/>
    <col min="29" max="36" width="6" bestFit="1" customWidth="1"/>
    <col min="37" max="38" width="7" bestFit="1" customWidth="1"/>
  </cols>
  <sheetData>
    <row r="1" spans="1:38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8" ht="18.7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AA2" s="2"/>
    </row>
    <row r="3" spans="1:38" ht="18.75" customHeight="1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AA3" s="2"/>
    </row>
    <row r="4" spans="1:38" ht="18.75" customHeight="1" x14ac:dyDescent="0.25">
      <c r="A4" s="47" t="s">
        <v>87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AA4" s="2"/>
    </row>
    <row r="5" spans="1:38" ht="15.75" customHeight="1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AA5" s="2"/>
    </row>
    <row r="6" spans="1:38" x14ac:dyDescent="0.25">
      <c r="A6" s="48" t="s">
        <v>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AA6" s="2"/>
    </row>
    <row r="7" spans="1:38" ht="13.5" customHeight="1" x14ac:dyDescent="0.25">
      <c r="A7" s="46" t="s">
        <v>8</v>
      </c>
      <c r="B7" s="42"/>
      <c r="C7" s="45" t="s">
        <v>88</v>
      </c>
      <c r="D7" s="45"/>
      <c r="E7" s="45" t="s">
        <v>89</v>
      </c>
      <c r="F7" s="42"/>
      <c r="G7" s="45" t="s">
        <v>90</v>
      </c>
      <c r="H7" s="45" t="s">
        <v>91</v>
      </c>
      <c r="I7" s="45" t="s">
        <v>92</v>
      </c>
      <c r="J7" s="45" t="s">
        <v>93</v>
      </c>
      <c r="K7" s="45" t="s">
        <v>94</v>
      </c>
      <c r="L7" s="45" t="s">
        <v>96</v>
      </c>
      <c r="M7" s="45" t="s">
        <v>98</v>
      </c>
      <c r="N7" s="45" t="s">
        <v>100</v>
      </c>
      <c r="O7" s="45" t="s">
        <v>101</v>
      </c>
      <c r="P7" s="45" t="s">
        <v>102</v>
      </c>
      <c r="Q7" s="45" t="s">
        <v>103</v>
      </c>
      <c r="R7" s="45" t="s">
        <v>97</v>
      </c>
      <c r="AA7" s="2"/>
    </row>
    <row r="8" spans="1:38" ht="15.75" x14ac:dyDescent="0.25">
      <c r="A8" s="46"/>
      <c r="B8" s="41"/>
      <c r="C8" s="45"/>
      <c r="D8" s="45"/>
      <c r="E8" s="45"/>
      <c r="F8" s="42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AK8" s="3"/>
      <c r="AL8" s="3"/>
    </row>
    <row r="9" spans="1:38" x14ac:dyDescent="0.25">
      <c r="A9" s="4" t="s">
        <v>9</v>
      </c>
      <c r="B9" s="4"/>
      <c r="C9" s="40"/>
      <c r="D9" s="5"/>
      <c r="E9" s="4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0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x14ac:dyDescent="0.25">
      <c r="A10" s="7" t="s">
        <v>10</v>
      </c>
      <c r="B10" s="35"/>
      <c r="C10" s="35">
        <f>SUM(C11:C15)</f>
        <v>172581662</v>
      </c>
      <c r="D10" s="8"/>
      <c r="E10" s="35">
        <f t="shared" ref="E10" si="0">SUM(E11:E15)</f>
        <v>173727662</v>
      </c>
      <c r="F10" s="8"/>
      <c r="G10" s="9">
        <f t="shared" ref="G10:L10" si="1">SUM(G11:G15)</f>
        <v>11526947.52</v>
      </c>
      <c r="H10" s="9">
        <f t="shared" si="1"/>
        <v>11370948.970000001</v>
      </c>
      <c r="I10" s="9">
        <f t="shared" si="1"/>
        <v>11900118.93</v>
      </c>
      <c r="J10" s="9">
        <f t="shared" si="1"/>
        <v>20187705.91</v>
      </c>
      <c r="K10" s="9">
        <f t="shared" si="1"/>
        <v>11947934.040000001</v>
      </c>
      <c r="L10" s="9">
        <f t="shared" si="1"/>
        <v>12333543.859999999</v>
      </c>
      <c r="M10" s="9">
        <f>SUM(M11:M15)</f>
        <v>11941007.109999999</v>
      </c>
      <c r="N10" s="9">
        <f>SUM(N11:N15)</f>
        <v>11415265.35</v>
      </c>
      <c r="O10" s="9">
        <f>SUM(O11:O15)</f>
        <v>12444559.510000002</v>
      </c>
      <c r="P10" s="9">
        <f>SUM(P11:P15)</f>
        <v>20742267.059999999</v>
      </c>
      <c r="Q10" s="9">
        <f>SUM(Q11:Q15)</f>
        <v>19517077.640000001</v>
      </c>
      <c r="R10" s="9">
        <f>SUM(G10:Q10)</f>
        <v>155327375.89999998</v>
      </c>
      <c r="AC10" s="10"/>
    </row>
    <row r="11" spans="1:38" x14ac:dyDescent="0.25">
      <c r="A11" s="11" t="s">
        <v>11</v>
      </c>
      <c r="B11" s="12"/>
      <c r="C11" s="12">
        <v>136352107</v>
      </c>
      <c r="D11" s="6"/>
      <c r="E11" s="12">
        <v>137498107</v>
      </c>
      <c r="F11" s="6"/>
      <c r="G11" s="12">
        <v>9565662</v>
      </c>
      <c r="H11" s="12">
        <v>9430253.6699999999</v>
      </c>
      <c r="I11" s="12">
        <v>9476907.6400000006</v>
      </c>
      <c r="J11" s="12">
        <v>9902979.1799999997</v>
      </c>
      <c r="K11" s="12">
        <v>9757417.9600000009</v>
      </c>
      <c r="L11" s="12">
        <v>10232650.84</v>
      </c>
      <c r="M11" s="12">
        <v>9714367</v>
      </c>
      <c r="N11" s="12">
        <v>9420663.6699999999</v>
      </c>
      <c r="O11" s="12">
        <v>10312251.41</v>
      </c>
      <c r="P11" s="12">
        <v>8869672.9800000004</v>
      </c>
      <c r="Q11" s="12">
        <v>16298183.289999999</v>
      </c>
      <c r="R11" s="12">
        <f>SUM(G11:Q11)</f>
        <v>112981009.64000002</v>
      </c>
    </row>
    <row r="12" spans="1:38" x14ac:dyDescent="0.25">
      <c r="A12" s="11" t="s">
        <v>12</v>
      </c>
      <c r="B12" s="12"/>
      <c r="C12" s="12">
        <v>15738995</v>
      </c>
      <c r="D12" s="6"/>
      <c r="E12" s="12">
        <v>15738995</v>
      </c>
      <c r="F12" s="6"/>
      <c r="G12" s="12">
        <v>502600</v>
      </c>
      <c r="H12" s="12">
        <v>502600</v>
      </c>
      <c r="I12" s="12">
        <v>1000252.42</v>
      </c>
      <c r="J12" s="12">
        <v>8835007.25</v>
      </c>
      <c r="K12" s="12">
        <v>710464.72</v>
      </c>
      <c r="L12" s="12">
        <v>591600</v>
      </c>
      <c r="M12" s="12">
        <v>745923.82</v>
      </c>
      <c r="N12" s="12">
        <v>558676.17000000004</v>
      </c>
      <c r="O12" s="12">
        <v>736947.81</v>
      </c>
      <c r="P12" s="12">
        <v>10524592.279999999</v>
      </c>
      <c r="Q12" s="12">
        <v>834625</v>
      </c>
      <c r="R12" s="12">
        <f t="shared" ref="R12:R15" si="2">SUM(G12:Q12)</f>
        <v>25543289.469999999</v>
      </c>
    </row>
    <row r="13" spans="1:38" x14ac:dyDescent="0.25">
      <c r="A13" s="11" t="s">
        <v>13</v>
      </c>
      <c r="B13" s="12"/>
      <c r="C13" s="12">
        <v>200000</v>
      </c>
      <c r="D13" s="6"/>
      <c r="E13" s="12">
        <v>200000</v>
      </c>
      <c r="F13" s="13"/>
      <c r="G13" s="13">
        <v>0</v>
      </c>
      <c r="H13" s="13">
        <v>0</v>
      </c>
      <c r="I13" s="13">
        <v>0</v>
      </c>
      <c r="J13" s="12">
        <v>5856</v>
      </c>
      <c r="K13" s="13">
        <v>0</v>
      </c>
      <c r="L13" s="13">
        <v>0</v>
      </c>
      <c r="M13" s="13">
        <v>0</v>
      </c>
      <c r="N13" s="13">
        <v>0</v>
      </c>
      <c r="O13" s="12">
        <v>2755.3</v>
      </c>
      <c r="P13" s="13">
        <v>0</v>
      </c>
      <c r="Q13" s="13">
        <v>0</v>
      </c>
      <c r="R13" s="12">
        <f t="shared" si="2"/>
        <v>8611.2999999999993</v>
      </c>
    </row>
    <row r="14" spans="1:38" hidden="1" x14ac:dyDescent="0.25">
      <c r="A14" s="11" t="s">
        <v>14</v>
      </c>
      <c r="B14" s="12"/>
      <c r="C14" s="12"/>
      <c r="D14" s="6"/>
      <c r="E14" s="12"/>
      <c r="F14" s="6"/>
      <c r="G14" s="13">
        <v>0</v>
      </c>
      <c r="H14" s="13">
        <v>0</v>
      </c>
      <c r="I14" s="13">
        <v>0</v>
      </c>
      <c r="J14" s="13">
        <v>0</v>
      </c>
      <c r="K14" s="13"/>
      <c r="L14" s="13"/>
      <c r="M14" s="13"/>
      <c r="N14" s="13"/>
      <c r="O14" s="13"/>
      <c r="P14" s="13"/>
      <c r="Q14" s="13"/>
      <c r="R14" s="12">
        <f t="shared" si="2"/>
        <v>0</v>
      </c>
    </row>
    <row r="15" spans="1:38" ht="20.25" customHeight="1" x14ac:dyDescent="0.25">
      <c r="A15" s="11" t="s">
        <v>15</v>
      </c>
      <c r="B15" s="12"/>
      <c r="C15" s="12">
        <v>20290560</v>
      </c>
      <c r="D15" s="6"/>
      <c r="E15" s="12">
        <v>20290560</v>
      </c>
      <c r="F15" s="6"/>
      <c r="G15" s="12">
        <v>1458685.52</v>
      </c>
      <c r="H15" s="12">
        <v>1438095.3</v>
      </c>
      <c r="I15" s="12">
        <v>1422958.87</v>
      </c>
      <c r="J15" s="12">
        <v>1443863.48</v>
      </c>
      <c r="K15" s="12">
        <v>1480051.36</v>
      </c>
      <c r="L15" s="12">
        <v>1509293.02</v>
      </c>
      <c r="M15" s="12">
        <v>1480716.29</v>
      </c>
      <c r="N15" s="12">
        <v>1435925.51</v>
      </c>
      <c r="O15" s="12">
        <v>1392604.99</v>
      </c>
      <c r="P15" s="12">
        <v>1348001.8</v>
      </c>
      <c r="Q15" s="12">
        <v>2384269.35</v>
      </c>
      <c r="R15" s="12">
        <f t="shared" si="2"/>
        <v>16794465.490000002</v>
      </c>
    </row>
    <row r="16" spans="1:38" x14ac:dyDescent="0.25">
      <c r="A16" s="7" t="s">
        <v>16</v>
      </c>
      <c r="B16" s="35"/>
      <c r="C16" s="35">
        <f>SUM(C17:C25)</f>
        <v>38952000</v>
      </c>
      <c r="E16" s="35">
        <f>SUM(E17:E25)</f>
        <v>68424947.899999991</v>
      </c>
      <c r="G16" s="9">
        <f>SUM(F17:G24)</f>
        <v>1133449.28</v>
      </c>
      <c r="H16" s="9">
        <f t="shared" ref="H16:N16" si="3">SUM(H17:H25)</f>
        <v>956636.08</v>
      </c>
      <c r="I16" s="9">
        <f t="shared" si="3"/>
        <v>2451916.96</v>
      </c>
      <c r="J16" s="9">
        <f t="shared" si="3"/>
        <v>4207544.4300000006</v>
      </c>
      <c r="K16" s="9">
        <f t="shared" si="3"/>
        <v>2177751.9500000002</v>
      </c>
      <c r="L16" s="9">
        <f t="shared" si="3"/>
        <v>4021594.6499999994</v>
      </c>
      <c r="M16" s="9">
        <f t="shared" si="3"/>
        <v>2078786.0799999998</v>
      </c>
      <c r="N16" s="9">
        <f t="shared" si="3"/>
        <v>4935799.8899999997</v>
      </c>
      <c r="O16" s="9">
        <f>SUM(O17:O25)</f>
        <v>7588353.3699999982</v>
      </c>
      <c r="P16" s="9">
        <f>SUM(P17:P25)</f>
        <v>2628654.09</v>
      </c>
      <c r="Q16" s="9">
        <f>SUM(Q17:Q25)</f>
        <v>2524673.14</v>
      </c>
      <c r="R16" s="9">
        <f>SUM(G16:Q16)</f>
        <v>34705159.919999994</v>
      </c>
    </row>
    <row r="17" spans="1:18" x14ac:dyDescent="0.25">
      <c r="A17" s="11" t="s">
        <v>17</v>
      </c>
      <c r="B17" s="12"/>
      <c r="C17" s="12">
        <v>14972000</v>
      </c>
      <c r="D17" s="3"/>
      <c r="E17" s="12">
        <v>14972000</v>
      </c>
      <c r="F17" s="3"/>
      <c r="G17" s="12">
        <v>1133449.28</v>
      </c>
      <c r="H17" s="12">
        <v>904892.08</v>
      </c>
      <c r="I17" s="12">
        <v>1264216.3700000001</v>
      </c>
      <c r="J17" s="12">
        <v>563128.37</v>
      </c>
      <c r="K17" s="12">
        <v>1092726.3400000001</v>
      </c>
      <c r="L17" s="12">
        <v>1688995.64</v>
      </c>
      <c r="M17" s="12">
        <v>1275050.17</v>
      </c>
      <c r="N17" s="12">
        <v>1270702.04</v>
      </c>
      <c r="O17" s="12">
        <v>1124645.3899999999</v>
      </c>
      <c r="P17" s="12">
        <v>1249081.44</v>
      </c>
      <c r="Q17" s="12">
        <v>1241782.47</v>
      </c>
      <c r="R17" s="12">
        <f>SUM(G17:Q17)</f>
        <v>12808669.59</v>
      </c>
    </row>
    <row r="18" spans="1:18" ht="25.5" x14ac:dyDescent="0.25">
      <c r="A18" s="11" t="s">
        <v>18</v>
      </c>
      <c r="B18" s="12"/>
      <c r="C18" s="12">
        <v>7000000</v>
      </c>
      <c r="E18" s="12">
        <v>11741149.369999999</v>
      </c>
      <c r="F18" s="13"/>
      <c r="G18" s="13">
        <v>0</v>
      </c>
      <c r="H18" s="13">
        <v>0</v>
      </c>
      <c r="I18" s="12">
        <v>60180</v>
      </c>
      <c r="J18" s="12">
        <v>2748490</v>
      </c>
      <c r="K18" s="12">
        <v>715557</v>
      </c>
      <c r="L18" s="12">
        <v>67054.679999999993</v>
      </c>
      <c r="M18" s="12">
        <v>437000</v>
      </c>
      <c r="N18" s="13">
        <v>0</v>
      </c>
      <c r="O18" s="12">
        <v>3731300.05</v>
      </c>
      <c r="P18" s="13">
        <v>0</v>
      </c>
      <c r="Q18" s="12">
        <v>159000.01</v>
      </c>
      <c r="R18" s="12">
        <f>SUM(G18:Q18)</f>
        <v>7918581.7400000002</v>
      </c>
    </row>
    <row r="19" spans="1:18" x14ac:dyDescent="0.25">
      <c r="A19" s="11" t="s">
        <v>19</v>
      </c>
      <c r="B19" s="12"/>
      <c r="C19" s="12">
        <v>320000</v>
      </c>
      <c r="E19" s="12">
        <v>320000</v>
      </c>
      <c r="F19" s="13"/>
      <c r="G19" s="13">
        <v>0</v>
      </c>
      <c r="H19" s="12">
        <v>23700</v>
      </c>
      <c r="I19" s="12">
        <v>-3100</v>
      </c>
      <c r="J19" s="12">
        <v>15150</v>
      </c>
      <c r="K19" s="12">
        <v>13100</v>
      </c>
      <c r="L19" s="12">
        <v>35500</v>
      </c>
      <c r="M19" s="12">
        <v>46950</v>
      </c>
      <c r="N19" s="13">
        <v>0</v>
      </c>
      <c r="O19" s="12">
        <v>80350</v>
      </c>
      <c r="P19" s="12">
        <v>31050</v>
      </c>
      <c r="Q19" s="13">
        <v>0</v>
      </c>
      <c r="R19" s="12">
        <f>SUM(G19:Q19)</f>
        <v>242700</v>
      </c>
    </row>
    <row r="20" spans="1:18" x14ac:dyDescent="0.25">
      <c r="A20" s="11" t="s">
        <v>20</v>
      </c>
      <c r="B20" s="12"/>
      <c r="C20" s="12">
        <v>410000</v>
      </c>
      <c r="E20" s="12">
        <v>410000</v>
      </c>
      <c r="F20" s="13"/>
      <c r="G20" s="13">
        <v>0</v>
      </c>
      <c r="H20" s="13">
        <v>0</v>
      </c>
      <c r="I20" s="12">
        <v>120000</v>
      </c>
      <c r="J20" s="13">
        <v>0</v>
      </c>
      <c r="K20" s="13">
        <v>0</v>
      </c>
      <c r="L20" s="13">
        <v>0</v>
      </c>
      <c r="M20" s="13">
        <v>0</v>
      </c>
      <c r="N20" s="12">
        <v>9300</v>
      </c>
      <c r="O20" s="12">
        <v>2660</v>
      </c>
      <c r="P20" s="13">
        <v>0</v>
      </c>
      <c r="Q20" s="13">
        <v>0</v>
      </c>
      <c r="R20" s="12">
        <f>SUM(G20:Q20)</f>
        <v>131960</v>
      </c>
    </row>
    <row r="21" spans="1:18" x14ac:dyDescent="0.25">
      <c r="A21" s="11" t="s">
        <v>21</v>
      </c>
      <c r="B21" s="12"/>
      <c r="C21" s="12">
        <v>3080000</v>
      </c>
      <c r="E21" s="12">
        <v>6361000</v>
      </c>
      <c r="F21" s="13"/>
      <c r="G21" s="13">
        <v>0</v>
      </c>
      <c r="H21" s="13">
        <v>0</v>
      </c>
      <c r="I21" s="12">
        <v>153400</v>
      </c>
      <c r="J21" s="13">
        <v>0</v>
      </c>
      <c r="K21" s="43">
        <v>106855.61</v>
      </c>
      <c r="L21" s="43">
        <v>191388.13</v>
      </c>
      <c r="M21" s="13">
        <v>0</v>
      </c>
      <c r="N21" s="12">
        <v>-44822.1</v>
      </c>
      <c r="O21" s="12">
        <v>702058.52</v>
      </c>
      <c r="P21" s="12">
        <v>101458.75</v>
      </c>
      <c r="Q21" s="12">
        <v>655561.62</v>
      </c>
      <c r="R21" s="12">
        <f>SUM(G21:Q21)</f>
        <v>1865900.5300000003</v>
      </c>
    </row>
    <row r="22" spans="1:18" x14ac:dyDescent="0.25">
      <c r="A22" s="11" t="s">
        <v>22</v>
      </c>
      <c r="B22" s="12"/>
      <c r="C22" s="12">
        <v>1400000</v>
      </c>
      <c r="E22" s="12">
        <v>1400000</v>
      </c>
      <c r="F22" s="13"/>
      <c r="G22" s="13">
        <v>0</v>
      </c>
      <c r="H22" s="12">
        <v>28044</v>
      </c>
      <c r="I22" s="13">
        <v>0</v>
      </c>
      <c r="J22" s="12">
        <v>28044</v>
      </c>
      <c r="K22" s="13">
        <v>0</v>
      </c>
      <c r="L22" s="43">
        <v>1182090.08</v>
      </c>
      <c r="M22" s="43">
        <v>189097.11</v>
      </c>
      <c r="N22" s="12">
        <v>28044</v>
      </c>
      <c r="O22" s="13">
        <v>0</v>
      </c>
      <c r="P22" s="13">
        <v>0</v>
      </c>
      <c r="Q22" s="12">
        <v>28044</v>
      </c>
      <c r="R22" s="43">
        <f t="shared" ref="R22:R75" si="4">SUM(G22:P22)</f>
        <v>1455319.19</v>
      </c>
    </row>
    <row r="23" spans="1:18" ht="38.25" x14ac:dyDescent="0.25">
      <c r="A23" s="11" t="s">
        <v>23</v>
      </c>
      <c r="B23" s="12"/>
      <c r="C23" s="12">
        <v>2780000</v>
      </c>
      <c r="E23" s="12">
        <v>5863128.9199999999</v>
      </c>
      <c r="F23" s="13"/>
      <c r="G23" s="13">
        <v>0</v>
      </c>
      <c r="H23" s="13">
        <v>0</v>
      </c>
      <c r="I23" s="12">
        <v>269870.93</v>
      </c>
      <c r="J23" s="12">
        <v>120071.56</v>
      </c>
      <c r="K23" s="12">
        <v>37760</v>
      </c>
      <c r="L23" s="12">
        <v>134005.03</v>
      </c>
      <c r="M23" s="12">
        <v>118357.8</v>
      </c>
      <c r="N23" s="12">
        <v>260016.75</v>
      </c>
      <c r="O23" s="12">
        <v>76841.600000000006</v>
      </c>
      <c r="P23" s="12">
        <v>68239.399999999994</v>
      </c>
      <c r="Q23" s="12">
        <v>77821</v>
      </c>
      <c r="R23" s="12">
        <f>SUM(G23:Q23)</f>
        <v>1162984.07</v>
      </c>
    </row>
    <row r="24" spans="1:18" ht="25.5" x14ac:dyDescent="0.25">
      <c r="A24" s="11" t="s">
        <v>24</v>
      </c>
      <c r="B24" s="12"/>
      <c r="C24" s="12">
        <v>6090000</v>
      </c>
      <c r="E24" s="12">
        <v>19928636.949999999</v>
      </c>
      <c r="F24" s="13"/>
      <c r="G24" s="13">
        <v>0</v>
      </c>
      <c r="H24" s="13">
        <v>0</v>
      </c>
      <c r="I24" s="12">
        <v>280096</v>
      </c>
      <c r="J24" s="12">
        <v>448029.16</v>
      </c>
      <c r="K24" s="12">
        <v>234940</v>
      </c>
      <c r="L24" s="12">
        <v>274886.59000000003</v>
      </c>
      <c r="M24" s="12">
        <v>12331</v>
      </c>
      <c r="N24" s="12">
        <v>3313216</v>
      </c>
      <c r="O24" s="12">
        <v>370497.81</v>
      </c>
      <c r="P24" s="12">
        <v>997260</v>
      </c>
      <c r="Q24" s="12">
        <v>119364.04</v>
      </c>
      <c r="R24" s="12">
        <f>SUM(G24:Q24)</f>
        <v>6050620.5999999996</v>
      </c>
    </row>
    <row r="25" spans="1:18" x14ac:dyDescent="0.25">
      <c r="A25" s="11" t="s">
        <v>25</v>
      </c>
      <c r="B25" s="12"/>
      <c r="C25" s="12">
        <v>2900000</v>
      </c>
      <c r="E25" s="12">
        <v>7429032.6600000001</v>
      </c>
      <c r="F25" s="13"/>
      <c r="G25" s="13">
        <v>0</v>
      </c>
      <c r="H25" s="13">
        <v>0</v>
      </c>
      <c r="I25" s="12">
        <v>307253.65999999997</v>
      </c>
      <c r="J25" s="12">
        <v>284631.34000000003</v>
      </c>
      <c r="K25" s="12">
        <v>-23187</v>
      </c>
      <c r="L25" s="12">
        <v>447674.5</v>
      </c>
      <c r="M25" s="13">
        <v>0</v>
      </c>
      <c r="N25" s="12">
        <v>99343.2</v>
      </c>
      <c r="O25" s="12">
        <v>1500000</v>
      </c>
      <c r="P25" s="12">
        <v>181564.5</v>
      </c>
      <c r="Q25" s="12">
        <v>243100</v>
      </c>
      <c r="R25" s="12">
        <f>SUM(G25:Q25)</f>
        <v>3040380.2</v>
      </c>
    </row>
    <row r="26" spans="1:18" x14ac:dyDescent="0.25">
      <c r="A26" s="7" t="s">
        <v>26</v>
      </c>
      <c r="B26" s="35"/>
      <c r="C26" s="35">
        <f>SUM(C27:C35)</f>
        <v>33776309</v>
      </c>
      <c r="D26" s="14"/>
      <c r="E26" s="35">
        <f>SUM(E27:E35)</f>
        <v>22953901.57</v>
      </c>
      <c r="F26" s="15"/>
      <c r="G26" s="15">
        <v>0</v>
      </c>
      <c r="H26" s="15">
        <v>0</v>
      </c>
      <c r="I26" s="9">
        <f t="shared" ref="I26:O26" si="5">SUM(I27:I35)</f>
        <v>1506450.81</v>
      </c>
      <c r="J26" s="9">
        <f t="shared" si="5"/>
        <v>2724076.6</v>
      </c>
      <c r="K26" s="9">
        <f t="shared" si="5"/>
        <v>405289.19</v>
      </c>
      <c r="L26" s="9">
        <f t="shared" si="5"/>
        <v>570455.82000000007</v>
      </c>
      <c r="M26" s="9">
        <f t="shared" si="5"/>
        <v>1277037.55</v>
      </c>
      <c r="N26" s="9">
        <f t="shared" si="5"/>
        <v>2680363.9900000002</v>
      </c>
      <c r="O26" s="9">
        <f t="shared" si="5"/>
        <v>2393261.5</v>
      </c>
      <c r="P26" s="9">
        <f t="shared" ref="P26:Q26" si="6">SUM(P27:P35)</f>
        <v>1803225.17</v>
      </c>
      <c r="Q26" s="9">
        <f>SUM(Q27:Q35)</f>
        <v>638635.33000000007</v>
      </c>
      <c r="R26" s="9">
        <f>SUM(G26:Q26)</f>
        <v>13998795.960000001</v>
      </c>
    </row>
    <row r="27" spans="1:18" ht="25.5" x14ac:dyDescent="0.25">
      <c r="A27" s="11" t="s">
        <v>27</v>
      </c>
      <c r="B27" s="31"/>
      <c r="C27" s="31">
        <v>650000</v>
      </c>
      <c r="E27" s="31">
        <v>781610</v>
      </c>
      <c r="F27" s="13"/>
      <c r="G27" s="13">
        <v>0</v>
      </c>
      <c r="H27" s="13">
        <v>0</v>
      </c>
      <c r="I27" s="12">
        <v>78220</v>
      </c>
      <c r="J27" s="12">
        <v>98967.22</v>
      </c>
      <c r="K27" s="12">
        <v>48040</v>
      </c>
      <c r="L27" s="12">
        <v>25200</v>
      </c>
      <c r="M27" s="13">
        <v>0</v>
      </c>
      <c r="N27" s="12">
        <v>148936.31</v>
      </c>
      <c r="O27" s="12">
        <v>80000</v>
      </c>
      <c r="P27" s="12">
        <v>36940</v>
      </c>
      <c r="Q27" s="12">
        <v>18195.87</v>
      </c>
      <c r="R27" s="12">
        <f>SUM(G27:Q27)</f>
        <v>534499.4</v>
      </c>
    </row>
    <row r="28" spans="1:18" x14ac:dyDescent="0.25">
      <c r="A28" s="11" t="s">
        <v>28</v>
      </c>
      <c r="B28" s="31"/>
      <c r="C28" s="31">
        <v>370000</v>
      </c>
      <c r="E28" s="31">
        <v>420000</v>
      </c>
      <c r="F28" s="13"/>
      <c r="G28" s="13">
        <v>0</v>
      </c>
      <c r="H28" s="13">
        <v>0</v>
      </c>
      <c r="I28" s="13">
        <v>0</v>
      </c>
      <c r="J28" s="12">
        <v>99474</v>
      </c>
      <c r="K28" s="12">
        <v>72924</v>
      </c>
      <c r="L28" s="13">
        <v>0</v>
      </c>
      <c r="M28" s="12">
        <v>61950</v>
      </c>
      <c r="N28" s="13">
        <v>0</v>
      </c>
      <c r="O28" s="13">
        <v>0</v>
      </c>
      <c r="P28" s="13">
        <v>0</v>
      </c>
      <c r="Q28" s="12">
        <v>35695</v>
      </c>
      <c r="R28" s="43">
        <f>SUM(G28:Q28)</f>
        <v>270043</v>
      </c>
    </row>
    <row r="29" spans="1:18" x14ac:dyDescent="0.25">
      <c r="A29" s="11" t="s">
        <v>84</v>
      </c>
      <c r="B29" s="31"/>
      <c r="C29" s="31">
        <v>24253597</v>
      </c>
      <c r="E29" s="31">
        <v>4952766.12</v>
      </c>
      <c r="F29" s="13"/>
      <c r="G29" s="13">
        <v>0</v>
      </c>
      <c r="H29" s="13">
        <v>0</v>
      </c>
      <c r="I29" s="12">
        <v>902656.12</v>
      </c>
      <c r="J29" s="12">
        <v>855399.2</v>
      </c>
      <c r="K29" s="13">
        <v>0</v>
      </c>
      <c r="L29" s="12">
        <v>-67054.679999999993</v>
      </c>
      <c r="M29" s="12">
        <v>265675.37</v>
      </c>
      <c r="N29" s="12">
        <v>1194861.5</v>
      </c>
      <c r="O29" s="12">
        <v>879545</v>
      </c>
      <c r="P29" s="12">
        <v>577138.5</v>
      </c>
      <c r="Q29" s="12">
        <v>43896</v>
      </c>
      <c r="R29" s="12">
        <f>SUM(G29:Q29)</f>
        <v>4652117.01</v>
      </c>
    </row>
    <row r="30" spans="1:18" x14ac:dyDescent="0.25">
      <c r="A30" s="11" t="s">
        <v>86</v>
      </c>
      <c r="B30" s="31"/>
      <c r="C30" s="31">
        <v>50000</v>
      </c>
      <c r="E30" s="31">
        <v>75000</v>
      </c>
      <c r="F30" s="13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2">
        <v>38480.769999999997</v>
      </c>
      <c r="N30" s="13">
        <v>0</v>
      </c>
      <c r="O30" s="13">
        <v>0</v>
      </c>
      <c r="P30" s="13">
        <v>0</v>
      </c>
      <c r="Q30" s="12">
        <v>35200.559999999998</v>
      </c>
      <c r="R30" s="43">
        <f>SUM(G30:Q30)</f>
        <v>73681.329999999987</v>
      </c>
    </row>
    <row r="31" spans="1:18" x14ac:dyDescent="0.25">
      <c r="A31" s="11" t="s">
        <v>85</v>
      </c>
      <c r="B31" s="31"/>
      <c r="C31" s="31">
        <v>528812</v>
      </c>
      <c r="E31" s="31">
        <v>568812</v>
      </c>
      <c r="F31" s="13"/>
      <c r="G31" s="13">
        <v>0</v>
      </c>
      <c r="H31" s="13">
        <v>0</v>
      </c>
      <c r="I31" s="13">
        <v>0</v>
      </c>
      <c r="J31" s="12">
        <v>99013.8</v>
      </c>
      <c r="K31" s="13">
        <v>0</v>
      </c>
      <c r="L31" s="13">
        <v>0</v>
      </c>
      <c r="M31" s="13">
        <v>0</v>
      </c>
      <c r="N31" s="12">
        <v>5569.6</v>
      </c>
      <c r="O31" s="12">
        <v>187496.1</v>
      </c>
      <c r="P31" s="13">
        <v>0</v>
      </c>
      <c r="Q31" s="12">
        <v>180744.06</v>
      </c>
      <c r="R31" s="12">
        <f>SUM(G31:Q31)</f>
        <v>472823.56</v>
      </c>
    </row>
    <row r="32" spans="1:18" ht="25.5" x14ac:dyDescent="0.25">
      <c r="A32" s="11" t="s">
        <v>29</v>
      </c>
      <c r="B32" s="31"/>
      <c r="C32" s="31">
        <v>535000</v>
      </c>
      <c r="E32" s="31">
        <v>2955000</v>
      </c>
      <c r="F32" s="13"/>
      <c r="G32" s="13">
        <v>0</v>
      </c>
      <c r="H32" s="13">
        <v>0</v>
      </c>
      <c r="I32" s="13">
        <v>0</v>
      </c>
      <c r="J32" s="12">
        <v>8326</v>
      </c>
      <c r="K32" s="13">
        <v>0</v>
      </c>
      <c r="L32" s="13">
        <v>0</v>
      </c>
      <c r="M32" s="13">
        <v>0</v>
      </c>
      <c r="N32" s="12">
        <v>77310.27</v>
      </c>
      <c r="O32" s="13">
        <v>0</v>
      </c>
      <c r="P32" s="13">
        <v>0</v>
      </c>
      <c r="Q32" s="12">
        <v>3103</v>
      </c>
      <c r="R32" s="43">
        <f>SUM(G32:Q32)</f>
        <v>88739.27</v>
      </c>
    </row>
    <row r="33" spans="1:18" ht="24.75" customHeight="1" x14ac:dyDescent="0.25">
      <c r="A33" s="11" t="s">
        <v>30</v>
      </c>
      <c r="B33" s="31"/>
      <c r="C33" s="31">
        <v>4445000</v>
      </c>
      <c r="E33" s="31">
        <v>6545985.8899999997</v>
      </c>
      <c r="F33" s="13"/>
      <c r="G33" s="13">
        <v>0</v>
      </c>
      <c r="H33" s="13">
        <v>0</v>
      </c>
      <c r="I33" s="12">
        <v>2775.36</v>
      </c>
      <c r="J33" s="12">
        <v>953825.31</v>
      </c>
      <c r="K33" s="12">
        <v>135979.72</v>
      </c>
      <c r="L33" s="12">
        <v>612310.5</v>
      </c>
      <c r="M33" s="12">
        <v>687369.11</v>
      </c>
      <c r="N33" s="12">
        <v>169175.2</v>
      </c>
      <c r="O33" s="12">
        <v>729158.9</v>
      </c>
      <c r="P33" s="12">
        <v>79946.960000000006</v>
      </c>
      <c r="Q33" s="12">
        <v>148466.65</v>
      </c>
      <c r="R33" s="12">
        <f>SUM(G33:Q33)</f>
        <v>3519007.71</v>
      </c>
    </row>
    <row r="34" spans="1:18" ht="25.5" hidden="1" x14ac:dyDescent="0.25">
      <c r="A34" s="11" t="s">
        <v>31</v>
      </c>
      <c r="B34" s="31"/>
      <c r="C34" s="31"/>
      <c r="E34" s="31"/>
      <c r="F34" s="13"/>
      <c r="G34" s="13">
        <v>0</v>
      </c>
      <c r="H34" s="13">
        <v>0</v>
      </c>
      <c r="I34" s="12">
        <v>0</v>
      </c>
      <c r="J34" s="12">
        <v>0</v>
      </c>
      <c r="K34" s="12"/>
      <c r="L34" s="12"/>
      <c r="M34" s="12"/>
      <c r="N34" s="12"/>
      <c r="O34" s="12"/>
      <c r="P34" s="12"/>
      <c r="Q34" s="12"/>
      <c r="R34" s="12">
        <f t="shared" si="4"/>
        <v>0</v>
      </c>
    </row>
    <row r="35" spans="1:18" x14ac:dyDescent="0.25">
      <c r="A35" s="11" t="s">
        <v>32</v>
      </c>
      <c r="B35" s="31"/>
      <c r="C35" s="31">
        <v>2943900</v>
      </c>
      <c r="E35" s="31">
        <v>6654727.5599999996</v>
      </c>
      <c r="F35" s="13"/>
      <c r="G35" s="13">
        <v>0</v>
      </c>
      <c r="H35" s="13">
        <v>0</v>
      </c>
      <c r="I35" s="12">
        <v>522799.33</v>
      </c>
      <c r="J35" s="12">
        <v>609071.06999999995</v>
      </c>
      <c r="K35" s="12">
        <v>148345.47</v>
      </c>
      <c r="L35" s="13">
        <v>0</v>
      </c>
      <c r="M35" s="12">
        <v>223562.3</v>
      </c>
      <c r="N35" s="12">
        <v>1084511.1100000001</v>
      </c>
      <c r="O35" s="12">
        <v>517061.5</v>
      </c>
      <c r="P35" s="12">
        <v>1109199.71</v>
      </c>
      <c r="Q35" s="12">
        <v>173334.19</v>
      </c>
      <c r="R35" s="12">
        <f>SUM(G35:Q35)</f>
        <v>4387884.6800000006</v>
      </c>
    </row>
    <row r="36" spans="1:18" x14ac:dyDescent="0.25">
      <c r="A36" s="7" t="s">
        <v>33</v>
      </c>
      <c r="B36" s="35"/>
      <c r="C36" s="35">
        <f t="shared" ref="C36" si="7">SUM(C37:C43)</f>
        <v>3700000</v>
      </c>
      <c r="D36" s="14"/>
      <c r="E36" s="35">
        <f t="shared" ref="E36" si="8">SUM(E37:E43)</f>
        <v>3700000</v>
      </c>
      <c r="F36" s="35"/>
      <c r="G36" s="15">
        <v>0</v>
      </c>
      <c r="H36" s="15">
        <v>0</v>
      </c>
      <c r="I36" s="35">
        <f>SUM(I37:I43)</f>
        <v>32481.68</v>
      </c>
      <c r="J36" s="15">
        <f>SUM(J37:J43)</f>
        <v>0</v>
      </c>
      <c r="K36" s="15">
        <f t="shared" ref="K36:M36" si="9">SUM(K37:K43)</f>
        <v>0</v>
      </c>
      <c r="L36" s="15">
        <f t="shared" si="9"/>
        <v>0</v>
      </c>
      <c r="M36" s="35">
        <f t="shared" si="9"/>
        <v>650009.80000000005</v>
      </c>
      <c r="N36" s="15">
        <f t="shared" ref="N36:O36" si="10">SUM(N37:N43)</f>
        <v>0</v>
      </c>
      <c r="O36" s="15">
        <f t="shared" si="10"/>
        <v>0</v>
      </c>
      <c r="P36" s="15">
        <f t="shared" ref="P36" si="11">SUM(P37:P43)</f>
        <v>0</v>
      </c>
      <c r="Q36" s="35">
        <f>SUM(Q37:Q43)</f>
        <v>200000</v>
      </c>
      <c r="R36" s="8">
        <f>SUM(G36:Q36)</f>
        <v>882491.4800000001</v>
      </c>
    </row>
    <row r="37" spans="1:18" ht="25.5" x14ac:dyDescent="0.25">
      <c r="A37" s="11" t="s">
        <v>34</v>
      </c>
      <c r="B37" s="12"/>
      <c r="C37" s="12">
        <v>1600000</v>
      </c>
      <c r="E37" s="12">
        <v>1600000</v>
      </c>
      <c r="F37" s="13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2">
        <v>200000</v>
      </c>
      <c r="R37" s="43">
        <f>SUM(G37:Q37)</f>
        <v>200000</v>
      </c>
    </row>
    <row r="38" spans="1:18" ht="25.5" x14ac:dyDescent="0.25">
      <c r="A38" s="11" t="s">
        <v>35</v>
      </c>
      <c r="B38" s="32"/>
      <c r="C38" s="32">
        <v>0</v>
      </c>
      <c r="D38" s="13"/>
      <c r="E38" s="32">
        <v>0</v>
      </c>
      <c r="F38" s="13"/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f>SUM(G38:Q38)</f>
        <v>0</v>
      </c>
    </row>
    <row r="39" spans="1:18" ht="25.5" x14ac:dyDescent="0.25">
      <c r="A39" s="11" t="s">
        <v>36</v>
      </c>
      <c r="B39" s="32"/>
      <c r="C39" s="32">
        <v>0</v>
      </c>
      <c r="D39" s="13"/>
      <c r="E39" s="32">
        <v>0</v>
      </c>
      <c r="F39" s="13"/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43"/>
    </row>
    <row r="40" spans="1:18" ht="25.5" x14ac:dyDescent="0.25">
      <c r="A40" s="11" t="s">
        <v>37</v>
      </c>
      <c r="B40" s="32"/>
      <c r="C40" s="32">
        <v>0</v>
      </c>
      <c r="D40" s="13"/>
      <c r="E40" s="32">
        <v>0</v>
      </c>
      <c r="F40" s="13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f t="shared" ref="R39:R40" si="12">SUM(G40:Q40)</f>
        <v>0</v>
      </c>
    </row>
    <row r="41" spans="1:18" ht="25.5" x14ac:dyDescent="0.25">
      <c r="A41" s="11" t="s">
        <v>38</v>
      </c>
      <c r="B41" s="32"/>
      <c r="C41" s="32">
        <v>0</v>
      </c>
      <c r="D41" s="13"/>
      <c r="E41" s="32">
        <v>0</v>
      </c>
      <c r="F41" s="13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4"/>
        <v>0</v>
      </c>
    </row>
    <row r="42" spans="1:18" ht="25.5" x14ac:dyDescent="0.25">
      <c r="A42" s="11" t="s">
        <v>39</v>
      </c>
      <c r="B42" s="12"/>
      <c r="C42" s="12">
        <v>2100000</v>
      </c>
      <c r="D42" s="13"/>
      <c r="E42" s="12">
        <v>2100000</v>
      </c>
      <c r="F42" s="13"/>
      <c r="G42" s="13">
        <v>0</v>
      </c>
      <c r="H42" s="13">
        <v>0</v>
      </c>
      <c r="I42" s="12">
        <v>32481.68</v>
      </c>
      <c r="J42" s="13">
        <v>0</v>
      </c>
      <c r="K42" s="13">
        <v>0</v>
      </c>
      <c r="L42" s="13">
        <v>0</v>
      </c>
      <c r="M42" s="12">
        <v>650009.80000000005</v>
      </c>
      <c r="N42" s="13">
        <v>0</v>
      </c>
      <c r="O42" s="13">
        <v>0</v>
      </c>
      <c r="P42" s="13">
        <v>0</v>
      </c>
      <c r="Q42" s="13">
        <v>0</v>
      </c>
      <c r="R42" s="43">
        <f t="shared" si="4"/>
        <v>682491.4800000001</v>
      </c>
    </row>
    <row r="43" spans="1:18" ht="24.75" customHeight="1" x14ac:dyDescent="0.25">
      <c r="A43" s="11" t="s">
        <v>40</v>
      </c>
      <c r="B43" s="32"/>
      <c r="C43" s="32">
        <v>0</v>
      </c>
      <c r="D43" s="13"/>
      <c r="E43" s="32">
        <v>0</v>
      </c>
      <c r="F43" s="13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4"/>
        <v>0</v>
      </c>
    </row>
    <row r="44" spans="1:18" ht="3" hidden="1" customHeight="1" x14ac:dyDescent="0.25">
      <c r="A44" s="16" t="s">
        <v>41</v>
      </c>
      <c r="B44" s="33"/>
      <c r="C44" s="33"/>
      <c r="D44" s="15"/>
      <c r="E44" s="15"/>
      <c r="F44" s="15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/>
      <c r="M44" s="15"/>
      <c r="N44" s="15"/>
      <c r="O44" s="15"/>
      <c r="P44" s="15"/>
      <c r="Q44" s="15"/>
      <c r="R44" s="8">
        <f t="shared" si="4"/>
        <v>0</v>
      </c>
    </row>
    <row r="45" spans="1:18" ht="25.5" hidden="1" x14ac:dyDescent="0.25">
      <c r="A45" s="11" t="s">
        <v>42</v>
      </c>
      <c r="B45" s="32"/>
      <c r="C45" s="32"/>
      <c r="D45" s="13"/>
      <c r="E45" s="13"/>
      <c r="F45" s="13"/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  <c r="M45" s="13"/>
      <c r="N45" s="13"/>
      <c r="O45" s="13"/>
      <c r="P45" s="13"/>
      <c r="Q45" s="13"/>
      <c r="R45" s="43">
        <f t="shared" si="4"/>
        <v>0</v>
      </c>
    </row>
    <row r="46" spans="1:18" ht="25.5" hidden="1" x14ac:dyDescent="0.25">
      <c r="A46" s="11" t="s">
        <v>43</v>
      </c>
      <c r="B46" s="32"/>
      <c r="C46" s="32"/>
      <c r="D46" s="13"/>
      <c r="E46" s="13"/>
      <c r="F46" s="13"/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3"/>
      <c r="O46" s="13"/>
      <c r="P46" s="13"/>
      <c r="Q46" s="13"/>
      <c r="R46" s="43">
        <f t="shared" si="4"/>
        <v>0</v>
      </c>
    </row>
    <row r="47" spans="1:18" ht="11.25" hidden="1" customHeight="1" x14ac:dyDescent="0.25">
      <c r="A47" s="11" t="s">
        <v>44</v>
      </c>
      <c r="B47" s="32"/>
      <c r="C47" s="32"/>
      <c r="D47" s="13"/>
      <c r="E47" s="13"/>
      <c r="F47" s="13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  <c r="M47" s="13"/>
      <c r="N47" s="13"/>
      <c r="O47" s="13"/>
      <c r="P47" s="13"/>
      <c r="Q47" s="13"/>
      <c r="R47" s="43">
        <f t="shared" si="4"/>
        <v>0</v>
      </c>
    </row>
    <row r="48" spans="1:18" ht="25.5" hidden="1" x14ac:dyDescent="0.25">
      <c r="A48" s="11" t="s">
        <v>45</v>
      </c>
      <c r="B48" s="32"/>
      <c r="C48" s="32"/>
      <c r="D48" s="13"/>
      <c r="E48" s="13"/>
      <c r="F48" s="13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  <c r="M48" s="13"/>
      <c r="N48" s="13"/>
      <c r="O48" s="13"/>
      <c r="P48" s="13"/>
      <c r="Q48" s="13"/>
      <c r="R48" s="43">
        <f t="shared" si="4"/>
        <v>0</v>
      </c>
    </row>
    <row r="49" spans="1:18" ht="25.5" hidden="1" x14ac:dyDescent="0.25">
      <c r="A49" s="11" t="s">
        <v>46</v>
      </c>
      <c r="B49" s="32"/>
      <c r="C49" s="32"/>
      <c r="D49" s="13"/>
      <c r="E49" s="13"/>
      <c r="F49" s="13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  <c r="M49" s="13"/>
      <c r="N49" s="13"/>
      <c r="O49" s="13"/>
      <c r="P49" s="13"/>
      <c r="Q49" s="13"/>
      <c r="R49" s="43">
        <f t="shared" si="4"/>
        <v>0</v>
      </c>
    </row>
    <row r="50" spans="1:18" ht="25.5" hidden="1" x14ac:dyDescent="0.25">
      <c r="A50" s="11" t="s">
        <v>47</v>
      </c>
      <c r="B50" s="32"/>
      <c r="C50" s="32"/>
      <c r="D50" s="13"/>
      <c r="E50" s="13"/>
      <c r="F50" s="13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  <c r="M50" s="13"/>
      <c r="N50" s="13"/>
      <c r="O50" s="13"/>
      <c r="P50" s="13"/>
      <c r="Q50" s="13"/>
      <c r="R50" s="43">
        <f t="shared" si="4"/>
        <v>0</v>
      </c>
    </row>
    <row r="51" spans="1:18" ht="25.5" hidden="1" x14ac:dyDescent="0.25">
      <c r="A51" s="11" t="s">
        <v>48</v>
      </c>
      <c r="B51" s="32"/>
      <c r="C51" s="32"/>
      <c r="D51" s="13"/>
      <c r="E51" s="13"/>
      <c r="F51" s="13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  <c r="M51" s="13"/>
      <c r="N51" s="13"/>
      <c r="O51" s="13"/>
      <c r="P51" s="13"/>
      <c r="Q51" s="13"/>
      <c r="R51" s="43">
        <f t="shared" si="4"/>
        <v>0</v>
      </c>
    </row>
    <row r="52" spans="1:18" ht="30" x14ac:dyDescent="0.25">
      <c r="A52" s="7" t="s">
        <v>49</v>
      </c>
      <c r="B52" s="36"/>
      <c r="C52" s="36">
        <f>SUM(C53:C61)</f>
        <v>45000000</v>
      </c>
      <c r="D52" s="17"/>
      <c r="E52" s="36">
        <f>SUM(E53:E61)</f>
        <v>106149777.53</v>
      </c>
      <c r="F52" s="15"/>
      <c r="G52" s="15">
        <f>SUM(F53:G61)</f>
        <v>0</v>
      </c>
      <c r="H52" s="15">
        <f>SUM(G53:H61)</f>
        <v>0</v>
      </c>
      <c r="I52" s="36">
        <f t="shared" ref="I52:O52" si="13">SUM(I53:I61)</f>
        <v>3690804.92</v>
      </c>
      <c r="J52" s="36">
        <f t="shared" si="13"/>
        <v>3077614.49</v>
      </c>
      <c r="K52" s="36">
        <f t="shared" si="13"/>
        <v>3360302.93</v>
      </c>
      <c r="L52" s="36">
        <f t="shared" si="13"/>
        <v>203618.09000000003</v>
      </c>
      <c r="M52" s="36">
        <f t="shared" si="13"/>
        <v>1811880.73</v>
      </c>
      <c r="N52" s="36">
        <f t="shared" si="13"/>
        <v>1339685.33</v>
      </c>
      <c r="O52" s="36">
        <f t="shared" si="13"/>
        <v>1324942.1300000001</v>
      </c>
      <c r="P52" s="36">
        <f t="shared" ref="P52:Q52" si="14">SUM(P53:P61)</f>
        <v>1822930.44</v>
      </c>
      <c r="Q52" s="36">
        <f>SUM(Q53:Q61)</f>
        <v>21877.199999999997</v>
      </c>
      <c r="R52" s="36">
        <f>SUM(G52:Q52)</f>
        <v>16653656.26</v>
      </c>
    </row>
    <row r="53" spans="1:18" x14ac:dyDescent="0.25">
      <c r="A53" s="11" t="s">
        <v>50</v>
      </c>
      <c r="B53" s="32"/>
      <c r="C53" s="31">
        <v>0</v>
      </c>
      <c r="E53" s="31">
        <v>33680626.520000003</v>
      </c>
      <c r="F53" s="13"/>
      <c r="G53" s="13">
        <v>0</v>
      </c>
      <c r="H53" s="13">
        <v>0</v>
      </c>
      <c r="I53" s="12">
        <v>2399260.63</v>
      </c>
      <c r="J53" s="12">
        <v>1476007.77</v>
      </c>
      <c r="K53" s="12">
        <v>2386802.9300000002</v>
      </c>
      <c r="L53" s="12">
        <v>39078.89</v>
      </c>
      <c r="M53" s="12">
        <v>511880.97</v>
      </c>
      <c r="N53" s="12">
        <v>391515.17</v>
      </c>
      <c r="O53" s="12">
        <v>1148976.58</v>
      </c>
      <c r="P53" s="12">
        <v>1668232.44</v>
      </c>
      <c r="Q53" s="12">
        <v>-81372.800000000003</v>
      </c>
      <c r="R53" s="12">
        <f>SUM(G53:Q53)</f>
        <v>9940382.5799999982</v>
      </c>
    </row>
    <row r="54" spans="1:18" ht="25.5" x14ac:dyDescent="0.25">
      <c r="A54" s="11" t="s">
        <v>51</v>
      </c>
      <c r="B54" s="32"/>
      <c r="C54" s="32">
        <v>0</v>
      </c>
      <c r="E54" s="31">
        <v>130424.29</v>
      </c>
      <c r="F54" s="13"/>
      <c r="G54" s="13">
        <v>0</v>
      </c>
      <c r="H54" s="13">
        <v>0</v>
      </c>
      <c r="I54" s="12">
        <v>130424.29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2">
        <v>20295.79</v>
      </c>
      <c r="P54" s="12">
        <v>154698</v>
      </c>
      <c r="Q54" s="12">
        <v>0</v>
      </c>
      <c r="R54" s="12">
        <f>SUM(G54:Q54)</f>
        <v>305418.07999999996</v>
      </c>
    </row>
    <row r="55" spans="1:18" ht="25.5" x14ac:dyDescent="0.25">
      <c r="A55" s="11" t="s">
        <v>52</v>
      </c>
      <c r="B55" s="32"/>
      <c r="C55" s="32">
        <v>0</v>
      </c>
      <c r="E55" s="31">
        <v>50000</v>
      </c>
      <c r="F55" s="13"/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2">
        <v>103250</v>
      </c>
      <c r="R55" s="12">
        <f>SUM(G55:Q55)</f>
        <v>103250</v>
      </c>
    </row>
    <row r="56" spans="1:18" ht="25.5" x14ac:dyDescent="0.25">
      <c r="A56" s="11" t="s">
        <v>53</v>
      </c>
      <c r="B56" s="32"/>
      <c r="C56" s="32">
        <v>0</v>
      </c>
      <c r="E56" s="31">
        <v>100000</v>
      </c>
      <c r="F56" s="13"/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36822.67</v>
      </c>
      <c r="O56" s="12">
        <v>35388.199999999997</v>
      </c>
      <c r="P56" s="13">
        <v>0</v>
      </c>
      <c r="Q56" s="13">
        <v>0</v>
      </c>
      <c r="R56" s="12">
        <f>SUM(G56:Q56)</f>
        <v>72210.87</v>
      </c>
    </row>
    <row r="57" spans="1:18" ht="25.5" x14ac:dyDescent="0.25">
      <c r="A57" s="11" t="s">
        <v>54</v>
      </c>
      <c r="B57" s="32"/>
      <c r="C57" s="32">
        <v>0</v>
      </c>
      <c r="E57" s="31">
        <v>23686120</v>
      </c>
      <c r="F57" s="13"/>
      <c r="G57" s="13">
        <v>0</v>
      </c>
      <c r="H57" s="13">
        <v>0</v>
      </c>
      <c r="I57" s="12">
        <v>1161120</v>
      </c>
      <c r="J57" s="13">
        <v>0</v>
      </c>
      <c r="K57" s="43">
        <v>973500</v>
      </c>
      <c r="L57" s="43">
        <v>164539.20000000001</v>
      </c>
      <c r="M57" s="43">
        <v>1299999.76</v>
      </c>
      <c r="N57" s="43">
        <v>50507.99</v>
      </c>
      <c r="O57" s="43">
        <v>120281.56</v>
      </c>
      <c r="P57" s="13">
        <v>0</v>
      </c>
      <c r="Q57" s="13">
        <v>0</v>
      </c>
      <c r="R57" s="43">
        <f>SUM(G57:Q57)</f>
        <v>3769948.5100000002</v>
      </c>
    </row>
    <row r="58" spans="1:18" x14ac:dyDescent="0.25">
      <c r="A58" s="11" t="s">
        <v>55</v>
      </c>
      <c r="B58" s="32"/>
      <c r="C58" s="32">
        <v>0</v>
      </c>
      <c r="E58" s="31">
        <v>2126606.7200000002</v>
      </c>
      <c r="F58" s="13"/>
      <c r="G58" s="13">
        <v>0</v>
      </c>
      <c r="H58" s="13">
        <v>0</v>
      </c>
      <c r="I58" s="13">
        <v>0</v>
      </c>
      <c r="J58" s="12">
        <v>1601606.72</v>
      </c>
      <c r="K58" s="13">
        <v>0</v>
      </c>
      <c r="L58" s="13">
        <v>0</v>
      </c>
      <c r="M58" s="13">
        <v>0</v>
      </c>
      <c r="N58" s="43">
        <v>860839.5</v>
      </c>
      <c r="O58" s="13">
        <v>0</v>
      </c>
      <c r="P58" s="13">
        <v>0</v>
      </c>
      <c r="Q58" s="13">
        <v>0</v>
      </c>
      <c r="R58" s="43">
        <f>SUM(G58:Q58)</f>
        <v>2462446.2199999997</v>
      </c>
    </row>
    <row r="59" spans="1:18" hidden="1" x14ac:dyDescent="0.25">
      <c r="A59" s="11" t="s">
        <v>56</v>
      </c>
      <c r="B59" s="32"/>
      <c r="C59" s="32">
        <v>0</v>
      </c>
      <c r="D59" s="13"/>
      <c r="E59" s="31"/>
      <c r="F59" s="13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/>
      <c r="N59" s="13"/>
      <c r="O59" s="13">
        <v>0</v>
      </c>
      <c r="P59" s="13">
        <v>0</v>
      </c>
      <c r="Q59" s="13"/>
      <c r="R59" s="43">
        <f t="shared" si="4"/>
        <v>0</v>
      </c>
    </row>
    <row r="60" spans="1:18" x14ac:dyDescent="0.25">
      <c r="A60" s="11" t="s">
        <v>57</v>
      </c>
      <c r="B60" s="32"/>
      <c r="C60" s="32">
        <v>0</v>
      </c>
      <c r="E60" s="31">
        <v>1376000</v>
      </c>
      <c r="F60" s="13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f>SUM(G60:Q60)</f>
        <v>0</v>
      </c>
    </row>
    <row r="61" spans="1:18" ht="25.5" x14ac:dyDescent="0.25">
      <c r="A61" s="11" t="s">
        <v>58</v>
      </c>
      <c r="B61" s="34"/>
      <c r="C61" s="34">
        <v>45000000</v>
      </c>
      <c r="E61" s="34">
        <v>45000000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f>SUM(G61:Q61)</f>
        <v>0</v>
      </c>
    </row>
    <row r="62" spans="1:18" x14ac:dyDescent="0.25">
      <c r="A62" s="7" t="s">
        <v>59</v>
      </c>
      <c r="B62" s="37"/>
      <c r="C62" s="37">
        <v>0</v>
      </c>
      <c r="D62" s="15"/>
      <c r="E62" s="36">
        <f>SUM(E63:E66)</f>
        <v>10273804.710000001</v>
      </c>
      <c r="F62" s="15"/>
      <c r="G62" s="15">
        <f t="shared" ref="G62:Q62" si="15">SUM(G63)</f>
        <v>0</v>
      </c>
      <c r="H62" s="15">
        <f t="shared" si="15"/>
        <v>0</v>
      </c>
      <c r="I62" s="15">
        <f t="shared" si="15"/>
        <v>0</v>
      </c>
      <c r="J62" s="36">
        <f t="shared" si="15"/>
        <v>2054760.95</v>
      </c>
      <c r="K62" s="15">
        <f t="shared" si="15"/>
        <v>0</v>
      </c>
      <c r="L62" s="15">
        <f t="shared" si="15"/>
        <v>0</v>
      </c>
      <c r="M62" s="15">
        <f t="shared" si="15"/>
        <v>0</v>
      </c>
      <c r="N62" s="15">
        <f t="shared" si="15"/>
        <v>0</v>
      </c>
      <c r="O62" s="15">
        <f t="shared" si="15"/>
        <v>0</v>
      </c>
      <c r="P62" s="8">
        <f t="shared" si="15"/>
        <v>1225210.51</v>
      </c>
      <c r="Q62" s="15">
        <v>0</v>
      </c>
      <c r="R62" s="8">
        <f>SUM(G62:Q62)</f>
        <v>3279971.46</v>
      </c>
    </row>
    <row r="63" spans="1:18" x14ac:dyDescent="0.25">
      <c r="A63" s="11" t="s">
        <v>60</v>
      </c>
      <c r="B63" s="32"/>
      <c r="C63" s="32">
        <v>0</v>
      </c>
      <c r="E63" s="34">
        <v>10273804.710000001</v>
      </c>
      <c r="G63" s="13">
        <v>0</v>
      </c>
      <c r="H63" s="13">
        <v>0</v>
      </c>
      <c r="I63" s="13">
        <v>0</v>
      </c>
      <c r="J63" s="34">
        <v>2054760.95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43">
        <v>1225210.51</v>
      </c>
      <c r="Q63" s="13">
        <v>0</v>
      </c>
      <c r="R63" s="43">
        <f>SUM(G63:Q63)</f>
        <v>3279971.46</v>
      </c>
    </row>
    <row r="64" spans="1:18" x14ac:dyDescent="0.25">
      <c r="A64" s="11" t="s">
        <v>61</v>
      </c>
      <c r="B64" s="32"/>
      <c r="C64" s="32">
        <v>0</v>
      </c>
      <c r="E64" s="32">
        <v>0</v>
      </c>
      <c r="G64" s="13"/>
      <c r="H64" s="13"/>
      <c r="I64" s="13"/>
      <c r="J64" s="13"/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</row>
    <row r="65" spans="1:19" ht="25.5" x14ac:dyDescent="0.25">
      <c r="A65" s="11" t="s">
        <v>62</v>
      </c>
      <c r="B65" s="32"/>
      <c r="C65" s="32">
        <v>0</v>
      </c>
      <c r="D65" s="13"/>
      <c r="E65" s="32">
        <v>0</v>
      </c>
      <c r="F65" s="13"/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</row>
    <row r="66" spans="1:19" ht="38.25" x14ac:dyDescent="0.25">
      <c r="A66" s="11" t="s">
        <v>63</v>
      </c>
      <c r="B66" s="32"/>
      <c r="C66" s="32">
        <v>0</v>
      </c>
      <c r="D66" s="13"/>
      <c r="E66" s="32">
        <v>0</v>
      </c>
      <c r="F66" s="13"/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</row>
    <row r="67" spans="1:19" ht="30" x14ac:dyDescent="0.25">
      <c r="A67" s="16" t="s">
        <v>64</v>
      </c>
      <c r="B67" s="37"/>
      <c r="C67" s="37">
        <f t="shared" ref="C67" si="16">SUM(C68:C69)</f>
        <v>0</v>
      </c>
      <c r="D67" s="15"/>
      <c r="E67" s="15">
        <v>0</v>
      </c>
      <c r="F67" s="15"/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</row>
    <row r="68" spans="1:19" x14ac:dyDescent="0.25">
      <c r="A68" s="11" t="s">
        <v>65</v>
      </c>
      <c r="B68" s="32"/>
      <c r="C68" s="32">
        <v>0</v>
      </c>
      <c r="D68" s="13"/>
      <c r="E68" s="13">
        <v>0</v>
      </c>
      <c r="F68" s="13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</row>
    <row r="69" spans="1:19" ht="25.5" x14ac:dyDescent="0.25">
      <c r="A69" s="11" t="s">
        <v>66</v>
      </c>
      <c r="B69" s="32"/>
      <c r="C69" s="32">
        <v>0</v>
      </c>
      <c r="D69" s="13"/>
      <c r="E69" s="13">
        <v>0</v>
      </c>
      <c r="F69" s="13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</row>
    <row r="70" spans="1:19" x14ac:dyDescent="0.25">
      <c r="A70" s="16" t="s">
        <v>67</v>
      </c>
      <c r="B70" s="37"/>
      <c r="C70" s="37">
        <f t="shared" ref="C70" si="17">SUM(C71:C73)</f>
        <v>0</v>
      </c>
      <c r="D70" s="15"/>
      <c r="E70" s="15">
        <v>0</v>
      </c>
      <c r="F70" s="15"/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</row>
    <row r="71" spans="1:19" ht="25.5" x14ac:dyDescent="0.25">
      <c r="A71" s="11" t="s">
        <v>68</v>
      </c>
      <c r="B71" s="32"/>
      <c r="C71" s="32">
        <v>0</v>
      </c>
      <c r="D71" s="13"/>
      <c r="E71" s="13">
        <v>0</v>
      </c>
      <c r="F71" s="13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</row>
    <row r="72" spans="1:19" ht="25.5" x14ac:dyDescent="0.25">
      <c r="A72" s="11" t="s">
        <v>69</v>
      </c>
      <c r="B72" s="32"/>
      <c r="C72" s="32">
        <v>0</v>
      </c>
      <c r="D72" s="13"/>
      <c r="E72" s="13">
        <v>0</v>
      </c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</row>
    <row r="73" spans="1:19" ht="25.5" x14ac:dyDescent="0.25">
      <c r="A73" s="11" t="s">
        <v>70</v>
      </c>
      <c r="B73" s="32"/>
      <c r="C73" s="32">
        <v>0</v>
      </c>
      <c r="D73" s="13"/>
      <c r="E73" s="13">
        <v>0</v>
      </c>
      <c r="F73" s="13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</row>
    <row r="74" spans="1:19" x14ac:dyDescent="0.25">
      <c r="A74" s="18"/>
      <c r="B74" s="18"/>
      <c r="C74" s="18"/>
      <c r="D74" s="13"/>
      <c r="E74" s="13">
        <v>0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9" x14ac:dyDescent="0.25">
      <c r="A75" s="19" t="s">
        <v>71</v>
      </c>
      <c r="B75" s="38"/>
      <c r="C75" s="38">
        <f t="shared" ref="C75" si="18">+C62+C52+C36+C26+C16+C10</f>
        <v>294009971</v>
      </c>
      <c r="D75" s="20"/>
      <c r="E75" s="38">
        <v>385230093.70999998</v>
      </c>
      <c r="F75" s="20"/>
      <c r="G75" s="20">
        <f t="shared" ref="G75:M75" si="19">SUM(G10+G16+G26+G36+G52+G62)</f>
        <v>12660396.799999999</v>
      </c>
      <c r="H75" s="20">
        <f t="shared" si="19"/>
        <v>12327585.050000001</v>
      </c>
      <c r="I75" s="20">
        <f t="shared" si="19"/>
        <v>19581773.300000001</v>
      </c>
      <c r="J75" s="20">
        <f t="shared" si="19"/>
        <v>32251702.379999999</v>
      </c>
      <c r="K75" s="20">
        <f t="shared" si="19"/>
        <v>17891278.110000003</v>
      </c>
      <c r="L75" s="20">
        <f t="shared" si="19"/>
        <v>17129212.419999998</v>
      </c>
      <c r="M75" s="20">
        <f t="shared" si="19"/>
        <v>17758721.27</v>
      </c>
      <c r="N75" s="20">
        <f t="shared" ref="N75:O75" si="20">SUM(N10+N16+N26+N36+N52+N62)</f>
        <v>20371114.559999995</v>
      </c>
      <c r="O75" s="20">
        <f t="shared" si="20"/>
        <v>23751116.509999998</v>
      </c>
      <c r="P75" s="20">
        <f t="shared" ref="P75:Q75" si="21">SUM(P10+P16+P26+P36+P52+P62)</f>
        <v>28222287.270000003</v>
      </c>
      <c r="Q75" s="20">
        <f t="shared" si="21"/>
        <v>22902263.309999999</v>
      </c>
      <c r="R75" s="20">
        <f t="shared" si="4"/>
        <v>201945187.66999999</v>
      </c>
      <c r="S75" s="3"/>
    </row>
    <row r="76" spans="1:19" x14ac:dyDescent="0.25">
      <c r="A76" s="21"/>
      <c r="B76" s="21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12">
        <f t="shared" ref="R76:R89" si="22">SUM(G76:P76)</f>
        <v>0</v>
      </c>
    </row>
    <row r="77" spans="1:19" x14ac:dyDescent="0.25">
      <c r="A77" s="4" t="s">
        <v>72</v>
      </c>
      <c r="B77" s="4"/>
      <c r="C77" s="4"/>
      <c r="D77" s="4"/>
      <c r="E77" s="4"/>
      <c r="F77" s="4"/>
      <c r="G77" s="4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44">
        <f t="shared" si="22"/>
        <v>0</v>
      </c>
    </row>
    <row r="78" spans="1:19" x14ac:dyDescent="0.25">
      <c r="A78" s="7" t="s">
        <v>73</v>
      </c>
      <c r="B78" s="15"/>
      <c r="C78" s="15">
        <v>0</v>
      </c>
      <c r="D78" s="15"/>
      <c r="E78" s="15">
        <v>0</v>
      </c>
      <c r="F78" s="15"/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8">
        <f t="shared" si="22"/>
        <v>0</v>
      </c>
    </row>
    <row r="79" spans="1:19" ht="25.5" x14ac:dyDescent="0.25">
      <c r="A79" s="11" t="s">
        <v>74</v>
      </c>
      <c r="B79" s="32"/>
      <c r="C79" s="32">
        <v>0</v>
      </c>
      <c r="D79" s="13"/>
      <c r="E79" s="32">
        <v>0</v>
      </c>
      <c r="F79" s="13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43">
        <f t="shared" si="22"/>
        <v>0</v>
      </c>
    </row>
    <row r="80" spans="1:19" ht="25.5" x14ac:dyDescent="0.25">
      <c r="A80" s="11" t="s">
        <v>75</v>
      </c>
      <c r="B80" s="32"/>
      <c r="C80" s="32">
        <v>0</v>
      </c>
      <c r="D80" s="13"/>
      <c r="E80" s="32">
        <v>0</v>
      </c>
      <c r="F80" s="13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43">
        <f t="shared" si="22"/>
        <v>0</v>
      </c>
    </row>
    <row r="81" spans="1:19" x14ac:dyDescent="0.25">
      <c r="A81" s="7" t="s">
        <v>76</v>
      </c>
      <c r="B81" s="15"/>
      <c r="C81" s="15">
        <v>0</v>
      </c>
      <c r="D81" s="15"/>
      <c r="E81" s="15">
        <v>0</v>
      </c>
      <c r="F81" s="15"/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8">
        <f t="shared" si="22"/>
        <v>0</v>
      </c>
    </row>
    <row r="82" spans="1:19" ht="26.25" customHeight="1" x14ac:dyDescent="0.25">
      <c r="A82" s="11" t="s">
        <v>77</v>
      </c>
      <c r="B82" s="32"/>
      <c r="C82" s="32">
        <v>0</v>
      </c>
      <c r="D82" s="13"/>
      <c r="E82" s="32">
        <v>0</v>
      </c>
      <c r="F82" s="13"/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43">
        <f t="shared" si="22"/>
        <v>0</v>
      </c>
    </row>
    <row r="83" spans="1:19" ht="25.5" x14ac:dyDescent="0.25">
      <c r="A83" s="11" t="s">
        <v>78</v>
      </c>
      <c r="B83" s="32"/>
      <c r="C83" s="32">
        <v>0</v>
      </c>
      <c r="D83" s="13"/>
      <c r="E83" s="32">
        <v>0</v>
      </c>
      <c r="F83" s="13"/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43">
        <f t="shared" si="22"/>
        <v>0</v>
      </c>
    </row>
    <row r="84" spans="1:19" x14ac:dyDescent="0.25">
      <c r="A84" s="7" t="s">
        <v>79</v>
      </c>
      <c r="B84" s="15"/>
      <c r="C84" s="15">
        <v>0</v>
      </c>
      <c r="D84" s="15"/>
      <c r="E84" s="15">
        <v>0</v>
      </c>
      <c r="F84" s="15"/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8">
        <f t="shared" si="22"/>
        <v>0</v>
      </c>
    </row>
    <row r="85" spans="1:19" ht="25.5" x14ac:dyDescent="0.25">
      <c r="A85" s="11" t="s">
        <v>80</v>
      </c>
      <c r="B85" s="32"/>
      <c r="C85" s="32">
        <v>0</v>
      </c>
      <c r="D85" s="13"/>
      <c r="E85" s="32">
        <v>0</v>
      </c>
      <c r="F85" s="13"/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43">
        <f t="shared" si="22"/>
        <v>0</v>
      </c>
    </row>
    <row r="86" spans="1:19" x14ac:dyDescent="0.25">
      <c r="A86" s="19" t="s">
        <v>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0"/>
    </row>
    <row r="87" spans="1:19" x14ac:dyDescent="0.25">
      <c r="R87" s="6">
        <f t="shared" si="22"/>
        <v>0</v>
      </c>
    </row>
    <row r="88" spans="1:19" ht="31.5" x14ac:dyDescent="0.25">
      <c r="A88" s="25" t="s">
        <v>82</v>
      </c>
      <c r="B88" s="26"/>
      <c r="C88" s="26">
        <f t="shared" ref="C88" si="23">+C75</f>
        <v>294009971</v>
      </c>
      <c r="D88" s="26"/>
      <c r="E88" s="26">
        <f>+E75</f>
        <v>385230093.70999998</v>
      </c>
      <c r="F88" s="26"/>
      <c r="G88" s="27">
        <f t="shared" ref="G88" si="24">SUM(G75)</f>
        <v>12660396.799999999</v>
      </c>
      <c r="H88" s="27">
        <f t="shared" ref="H88:M88" si="25">SUM(H75)</f>
        <v>12327585.050000001</v>
      </c>
      <c r="I88" s="27">
        <f t="shared" si="25"/>
        <v>19581773.300000001</v>
      </c>
      <c r="J88" s="27">
        <f t="shared" si="25"/>
        <v>32251702.379999999</v>
      </c>
      <c r="K88" s="27">
        <f t="shared" si="25"/>
        <v>17891278.110000003</v>
      </c>
      <c r="L88" s="27">
        <f t="shared" si="25"/>
        <v>17129212.419999998</v>
      </c>
      <c r="M88" s="27">
        <f t="shared" si="25"/>
        <v>17758721.27</v>
      </c>
      <c r="N88" s="27">
        <f t="shared" ref="N88:O88" si="26">SUM(N75)</f>
        <v>20371114.559999995</v>
      </c>
      <c r="O88" s="27">
        <f t="shared" si="26"/>
        <v>23751116.509999998</v>
      </c>
      <c r="P88" s="27">
        <f t="shared" ref="P88:Q88" si="27">SUM(P75)</f>
        <v>28222287.270000003</v>
      </c>
      <c r="Q88" s="27">
        <f t="shared" si="27"/>
        <v>22902263.309999999</v>
      </c>
      <c r="R88" s="27">
        <f>SUM(G88:P88)</f>
        <v>201945187.66999999</v>
      </c>
    </row>
    <row r="89" spans="1:19" ht="1.5" customHeight="1" x14ac:dyDescent="0.25">
      <c r="A89" s="2"/>
      <c r="B89" s="2"/>
      <c r="C89" s="2"/>
      <c r="R89" s="35">
        <f t="shared" si="22"/>
        <v>0</v>
      </c>
    </row>
    <row r="90" spans="1:19" x14ac:dyDescent="0.25">
      <c r="A90" s="39" t="s">
        <v>83</v>
      </c>
      <c r="B90" s="2"/>
      <c r="C90" s="2"/>
    </row>
    <row r="91" spans="1:19" x14ac:dyDescent="0.25">
      <c r="A91" s="2" t="s">
        <v>1</v>
      </c>
      <c r="B91" s="2"/>
      <c r="C91" s="2"/>
      <c r="R91" s="3"/>
    </row>
    <row r="92" spans="1:19" x14ac:dyDescent="0.25">
      <c r="A92" s="2" t="s">
        <v>99</v>
      </c>
      <c r="B92" s="2"/>
      <c r="C92" s="2"/>
    </row>
    <row r="93" spans="1:19" x14ac:dyDescent="0.25">
      <c r="A93" s="2" t="s">
        <v>4</v>
      </c>
      <c r="B93" s="2"/>
      <c r="C93" s="2"/>
      <c r="E93" s="3"/>
    </row>
    <row r="94" spans="1:19" x14ac:dyDescent="0.25">
      <c r="A94" s="2" t="s">
        <v>6</v>
      </c>
      <c r="B94" s="2"/>
      <c r="C94" s="2"/>
    </row>
    <row r="95" spans="1:19" x14ac:dyDescent="0.25">
      <c r="A95" s="2" t="s">
        <v>7</v>
      </c>
      <c r="B95" s="2"/>
      <c r="C95" s="2"/>
    </row>
    <row r="96" spans="1:19" ht="15.75" x14ac:dyDescent="0.25">
      <c r="A96" s="2" t="s">
        <v>95</v>
      </c>
      <c r="R96" s="28"/>
      <c r="S96" s="28"/>
    </row>
    <row r="97" spans="5:22" ht="15.75" x14ac:dyDescent="0.25">
      <c r="R97" s="28"/>
      <c r="S97" s="29"/>
      <c r="V97" s="28"/>
    </row>
    <row r="98" spans="5:22" ht="15.75" x14ac:dyDescent="0.25">
      <c r="E98" s="28"/>
      <c r="R98" s="29"/>
      <c r="S98" s="30"/>
      <c r="V98" s="30"/>
    </row>
    <row r="99" spans="5:22" x14ac:dyDescent="0.25">
      <c r="E99" s="30"/>
      <c r="R99" s="30"/>
      <c r="S99" s="30"/>
      <c r="V99" s="30"/>
    </row>
    <row r="100" spans="5:22" x14ac:dyDescent="0.25">
      <c r="E100" s="30"/>
    </row>
  </sheetData>
  <mergeCells count="21">
    <mergeCell ref="A2:R2"/>
    <mergeCell ref="A3:R3"/>
    <mergeCell ref="A4:R4"/>
    <mergeCell ref="A5:R5"/>
    <mergeCell ref="A6:R6"/>
    <mergeCell ref="R7:R8"/>
    <mergeCell ref="A7:A8"/>
    <mergeCell ref="D7:D8"/>
    <mergeCell ref="E7:E8"/>
    <mergeCell ref="C7:C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</mergeCells>
  <phoneticPr fontId="10" type="noConversion"/>
  <printOptions horizontalCentered="1"/>
  <pageMargins left="0.25" right="0.25" top="0.75" bottom="0.75" header="0.3" footer="0.3"/>
  <pageSetup scale="50" orientation="landscape" verticalDpi="4294967293" r:id="rId1"/>
  <rowBreaks count="2" manualBreakCount="2">
    <brk id="43" max="16383" man="1"/>
    <brk id="86" max="16383" man="1"/>
  </rowBreaks>
  <ignoredErrors>
    <ignoredError sqref="H16:I16 I26 J26:J35 E62 C52 K26:L26 J37:J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2022-12-06T17:55:45Z</cp:lastPrinted>
  <dcterms:created xsi:type="dcterms:W3CDTF">2021-07-05T13:45:25Z</dcterms:created>
  <dcterms:modified xsi:type="dcterms:W3CDTF">2022-12-06T17:56:14Z</dcterms:modified>
</cp:coreProperties>
</file>