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2CB771B9-C477-41EC-B839-7FBB4BBBA447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13" i="1"/>
  <c r="O12" i="1"/>
  <c r="O11" i="1"/>
  <c r="O15" i="1"/>
  <c r="O17" i="1"/>
  <c r="O18" i="1"/>
  <c r="O19" i="1"/>
  <c r="O20" i="1"/>
  <c r="O21" i="1"/>
  <c r="O22" i="1"/>
  <c r="O23" i="1"/>
  <c r="O24" i="1"/>
  <c r="O25" i="1"/>
  <c r="O35" i="1"/>
  <c r="O32" i="1"/>
  <c r="O33" i="1"/>
  <c r="O31" i="1"/>
  <c r="O30" i="1"/>
  <c r="O29" i="1"/>
  <c r="O28" i="1"/>
  <c r="O27" i="1"/>
  <c r="O56" i="1"/>
  <c r="O57" i="1"/>
  <c r="O58" i="1"/>
  <c r="O59" i="1"/>
  <c r="O54" i="1"/>
  <c r="O53" i="1"/>
  <c r="O36" i="1"/>
  <c r="O26" i="1"/>
  <c r="O34" i="1"/>
  <c r="N10" i="1"/>
  <c r="N16" i="1"/>
  <c r="N26" i="1"/>
  <c r="N36" i="1"/>
  <c r="N52" i="1"/>
  <c r="N62" i="1"/>
  <c r="J36" i="1"/>
  <c r="K36" i="1"/>
  <c r="L36" i="1"/>
  <c r="M36" i="1"/>
  <c r="I36" i="1"/>
  <c r="M62" i="1"/>
  <c r="M52" i="1"/>
  <c r="M26" i="1"/>
  <c r="M16" i="1"/>
  <c r="M10" i="1"/>
  <c r="M75" i="1" s="1"/>
  <c r="M88" i="1" s="1"/>
  <c r="O42" i="1"/>
  <c r="L26" i="1"/>
  <c r="L62" i="1"/>
  <c r="L52" i="1"/>
  <c r="K26" i="1"/>
  <c r="L16" i="1"/>
  <c r="L10" i="1"/>
  <c r="C52" i="1"/>
  <c r="O63" i="1"/>
  <c r="O62" i="1" s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I52" i="1"/>
  <c r="O14" i="1"/>
  <c r="O51" i="1"/>
  <c r="O50" i="1"/>
  <c r="O49" i="1"/>
  <c r="O48" i="1"/>
  <c r="O47" i="1"/>
  <c r="O46" i="1"/>
  <c r="O45" i="1"/>
  <c r="O44" i="1"/>
  <c r="J52" i="1"/>
  <c r="J10" i="1"/>
  <c r="J16" i="1"/>
  <c r="J26" i="1"/>
  <c r="J62" i="1"/>
  <c r="N75" i="1" l="1"/>
  <c r="L75" i="1"/>
  <c r="L88" i="1" s="1"/>
  <c r="K75" i="1"/>
  <c r="C75" i="1"/>
  <c r="C88" i="1" s="1"/>
  <c r="J75" i="1"/>
  <c r="J88" i="1" s="1"/>
  <c r="I26" i="1"/>
  <c r="I16" i="1"/>
  <c r="I10" i="1"/>
  <c r="I62" i="1"/>
  <c r="H16" i="1"/>
  <c r="H10" i="1"/>
  <c r="H52" i="1"/>
  <c r="H62" i="1"/>
  <c r="N88" i="1" l="1"/>
  <c r="I75" i="1"/>
  <c r="I88" i="1" s="1"/>
  <c r="K88" i="1"/>
  <c r="H75" i="1"/>
  <c r="H88" i="1" s="1"/>
  <c r="G62" i="1" l="1"/>
  <c r="G52" i="1"/>
  <c r="O52" i="1" s="1"/>
  <c r="G16" i="1"/>
  <c r="O16" i="1" s="1"/>
  <c r="G10" i="1"/>
  <c r="G75" i="1" l="1"/>
  <c r="O75" i="1" s="1"/>
  <c r="O88" i="1" s="1"/>
  <c r="G88" i="1" l="1"/>
</calcChain>
</file>

<file path=xl/sharedStrings.xml><?xml version="1.0" encoding="utf-8"?>
<sst xmlns="http://schemas.openxmlformats.org/spreadsheetml/2006/main" count="101" uniqueCount="101">
  <si>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</si>
  <si>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</si>
  <si>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</si>
  <si>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</si>
  <si>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</si>
  <si>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</si>
  <si>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</si>
  <si>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</si>
  <si>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</si>
  <si>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</si>
  <si>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</si>
  <si>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</si>
  <si>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</si>
  <si>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</si>
  <si>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</si>
  <si>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</si>
  <si>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</si>
  <si>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</si>
  <si>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</si>
  <si>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</si>
  <si>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</si>
  <si>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</si>
  <si>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</si>
  <si>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</si>
  <si>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</si>
  <si>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</si>
  <si>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</si>
  <si>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</si>
  <si>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</si>
  <si>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</si>
  <si>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</si>
  <si>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</si>
  <si>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</si>
  <si>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</si>
  <si>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</si>
  <si>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</si>
  <si>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</si>
  <si>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</si>
  <si>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</si>
  <si>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</si>
  <si>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</si>
  <si>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</si>
  <si>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</si>
  <si>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</si>
  <si>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</si>
  <si>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</si>
  <si>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</si>
  <si>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</si>
  <si>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</si>
  <si>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</si>
  <si>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</si>
  <si>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</si>
  <si>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</si>
  <si>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</si>
  <si>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</si>
  <si>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</si>
  <si>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</si>
  <si>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</si>
  <si>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</si>
  <si>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</si>
  <si>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</si>
  <si>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</si>
  <si>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</si>
  <si>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</si>
  <si>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</si>
  <si>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</si>
  <si>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</si>
  <si>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</si>
  <si>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</si>
  <si>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</si>
  <si>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</si>
  <si>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</si>
  <si>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</si>
  <si>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</si>
  <si>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</si>
  <si>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</si>
  <si>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</si>
  <si>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</si>
  <si>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</si>
  <si>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</si>
  <si>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</si>
  <si>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</si>
  <si>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</si>
  <si>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</si>
  <si>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</si>
  <si>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</si>
  <si>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</si>
  <si>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</si>
  <si>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</si>
  <si>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</si>
  <si>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</si>
  <si>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</si>
  <si>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</si>
  <si>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</si>
  <si>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</si>
  <si>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</si>
  <si>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</si>
  <si>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</si>
  <si>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</si>
  <si>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</si>
  <si>
    <t xml:space="preserve">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</si>
</sst>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0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17052</xdr:colOff>
      <xdr:row>1</xdr:row>
      <xdr:rowOff>12159</xdr:rowOff>
    </xdr:from>
    <xdr:to>
      <xdr:col>14</xdr:col>
      <xdr:colOff>689464</xdr:colOff>
      <xdr:row>4</xdr:row>
      <xdr:rowOff>179294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60817" y="169041"/>
          <a:ext cx="2644647" cy="873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1208964</xdr:colOff>
      <xdr:row>96</xdr:row>
      <xdr:rowOff>82272</xdr:rowOff>
    </xdr:from>
    <xdr:to>
      <xdr:col>4</xdr:col>
      <xdr:colOff>40590</xdr:colOff>
      <xdr:row>104</xdr:row>
      <xdr:rowOff>174735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964" y="20936419"/>
          <a:ext cx="2854538" cy="16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328489</xdr:colOff>
      <xdr:row>96</xdr:row>
      <xdr:rowOff>85261</xdr:rowOff>
    </xdr:from>
    <xdr:to>
      <xdr:col>14</xdr:col>
      <xdr:colOff>96882</xdr:colOff>
      <xdr:row>107</xdr:row>
      <xdr:rowOff>146164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6136" y="20939408"/>
          <a:ext cx="2525040" cy="217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"/>
  <sheetViews>
    <sheetView showGridLines="0" tabSelected="1" zoomScale="85" zoomScaleNormal="85" workbookViewId="0">
      <selection activeCell="I63" sqref="I63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2.28515625" bestFit="1" customWidth="1"/>
    <col min="5" max="5" width="16" bestFit="1" customWidth="1"/>
    <col min="6" max="6" width="1.7109375" customWidth="1"/>
    <col min="7" max="14" width="13.7109375" bestFit="1" customWidth="1"/>
    <col min="15" max="15" width="14.7109375" bestFit="1" customWidth="1"/>
    <col min="16" max="16" width="16.140625" bestFit="1" customWidth="1"/>
    <col min="17" max="17" width="14.140625" bestFit="1" customWidth="1"/>
    <col min="18" max="18" width="14.140625" customWidth="1"/>
    <col min="19" max="22" width="14.140625" bestFit="1" customWidth="1"/>
    <col min="24" max="24" width="96.7109375" bestFit="1" customWidth="1"/>
    <col min="26" max="33" width="6" bestFit="1" customWidth="1"/>
    <col min="34" max="35" width="7" bestFit="1" customWidth="1"/>
  </cols>
  <sheetData>
    <row r="1" spans="1:35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5" ht="18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X2" s="2"/>
    </row>
    <row r="3" spans="1:35" ht="18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X3" s="2"/>
    </row>
    <row r="4" spans="1:35" ht="18.75" customHeight="1" x14ac:dyDescent="0.25">
      <c r="A4" s="46" t="s">
        <v>87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X4" s="2"/>
    </row>
    <row r="5" spans="1:35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X5" s="2"/>
    </row>
    <row r="6" spans="1:35" x14ac:dyDescent="0.2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X6" s="2"/>
    </row>
    <row r="7" spans="1:35" ht="13.5" customHeight="1" x14ac:dyDescent="0.25">
      <c r="A7" s="45" t="s">
        <v>8</v>
      </c>
      <c r="B7" s="42"/>
      <c r="C7" s="44" t="s">
        <v>88</v>
      </c>
      <c r="D7" s="44"/>
      <c r="E7" s="44" t="s">
        <v>89</v>
      </c>
      <c r="F7" s="42"/>
      <c r="G7" s="44" t="s">
        <v>90</v>
      </c>
      <c r="H7" s="44" t="s">
        <v>91</v>
      </c>
      <c r="I7" s="44" t="s">
        <v>92</v>
      </c>
      <c r="J7" s="44" t="s">
        <v>93</v>
      </c>
      <c r="K7" s="44" t="s">
        <v>94</v>
      </c>
      <c r="L7" s="44" t="s">
        <v>96</v>
      </c>
      <c r="M7" s="44" t="s">
        <v>98</v>
      </c>
      <c r="N7" s="44" t="s">
        <v>100</v>
      </c>
      <c r="O7" s="44" t="s">
        <v>97</v>
      </c>
      <c r="X7" s="2"/>
    </row>
    <row r="8" spans="1:35" ht="15.75" x14ac:dyDescent="0.25">
      <c r="A8" s="45"/>
      <c r="B8" s="41"/>
      <c r="C8" s="44"/>
      <c r="D8" s="44"/>
      <c r="E8" s="44"/>
      <c r="F8" s="42"/>
      <c r="G8" s="44"/>
      <c r="H8" s="44"/>
      <c r="I8" s="44"/>
      <c r="J8" s="44"/>
      <c r="K8" s="44"/>
      <c r="L8" s="44"/>
      <c r="M8" s="44"/>
      <c r="N8" s="44"/>
      <c r="O8" s="44"/>
      <c r="AH8" s="3"/>
      <c r="AI8" s="3"/>
    </row>
    <row r="9" spans="1:35" x14ac:dyDescent="0.25">
      <c r="A9" s="4" t="s">
        <v>9</v>
      </c>
      <c r="B9" s="4"/>
      <c r="C9" s="40"/>
      <c r="D9" s="5"/>
      <c r="E9" s="40"/>
      <c r="F9" s="5"/>
      <c r="G9" s="5"/>
      <c r="H9" s="5"/>
      <c r="I9" s="5"/>
      <c r="J9" s="5"/>
      <c r="K9" s="5"/>
      <c r="L9" s="5"/>
      <c r="M9" s="5"/>
      <c r="N9" s="5"/>
      <c r="O9" s="40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x14ac:dyDescent="0.25">
      <c r="A10" s="7" t="s">
        <v>10</v>
      </c>
      <c r="B10" s="35"/>
      <c r="C10" s="35">
        <f>SUM(C11:C15)</f>
        <v>172581662</v>
      </c>
      <c r="D10" s="8"/>
      <c r="E10" s="35">
        <f t="shared" ref="E10" si="0">SUM(E11:E15)</f>
        <v>173727662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9">
        <f>SUM(N11:N15)</f>
        <v>11415265.35</v>
      </c>
      <c r="O10" s="35">
        <f>SUM(G10:N10)</f>
        <v>102623471.68999998</v>
      </c>
      <c r="Z10" s="10"/>
    </row>
    <row r="11" spans="1:35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v>9420663.6699999999</v>
      </c>
      <c r="O11" s="12">
        <f>SUM(G11:N11)</f>
        <v>77500901.960000008</v>
      </c>
    </row>
    <row r="12" spans="1:35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v>558676.17000000004</v>
      </c>
      <c r="O12" s="12">
        <f>SUM(G12:N12)</f>
        <v>13447124.380000001</v>
      </c>
    </row>
    <row r="13" spans="1:35" x14ac:dyDescent="0.25">
      <c r="A13" s="11" t="s">
        <v>13</v>
      </c>
      <c r="B13" s="12"/>
      <c r="C13" s="12">
        <v>200000</v>
      </c>
      <c r="D13" s="6"/>
      <c r="E13" s="12">
        <v>200000</v>
      </c>
      <c r="F13" s="13"/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3">
        <v>0</v>
      </c>
      <c r="O13" s="12">
        <f>SUM(G13:N14)</f>
        <v>5856</v>
      </c>
    </row>
    <row r="14" spans="1:35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2">
        <f t="shared" ref="O14" si="2">SUM(G14:J14)</f>
        <v>0</v>
      </c>
    </row>
    <row r="15" spans="1:35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v>1435925.51</v>
      </c>
      <c r="O15" s="12">
        <f>SUM(G15:N15)</f>
        <v>11669589.35</v>
      </c>
    </row>
    <row r="16" spans="1:35" x14ac:dyDescent="0.25">
      <c r="A16" s="7" t="s">
        <v>16</v>
      </c>
      <c r="B16" s="35"/>
      <c r="C16" s="35">
        <f>SUM(C17:C25)</f>
        <v>38952000</v>
      </c>
      <c r="E16" s="35">
        <f>SUM(E17:E25)</f>
        <v>68424947.899999991</v>
      </c>
      <c r="G16" s="9">
        <f>SUM(F17:G24)</f>
        <v>1133449.28</v>
      </c>
      <c r="H16" s="9">
        <f t="shared" ref="H16:N16" si="3">SUM(H17:H25)</f>
        <v>956636.08</v>
      </c>
      <c r="I16" s="9">
        <f t="shared" si="3"/>
        <v>2451916.96</v>
      </c>
      <c r="J16" s="9">
        <f t="shared" si="3"/>
        <v>4207544.4300000006</v>
      </c>
      <c r="K16" s="9">
        <f t="shared" si="3"/>
        <v>2177751.9500000002</v>
      </c>
      <c r="L16" s="9">
        <f t="shared" si="3"/>
        <v>4021594.6499999994</v>
      </c>
      <c r="M16" s="9">
        <f t="shared" si="3"/>
        <v>2078786.0799999998</v>
      </c>
      <c r="N16" s="9">
        <f t="shared" si="3"/>
        <v>4935799.8899999997</v>
      </c>
      <c r="O16" s="35">
        <f>SUM(G16:N16)</f>
        <v>21963479.319999997</v>
      </c>
    </row>
    <row r="17" spans="1:15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v>1270702.04</v>
      </c>
      <c r="O17" s="12">
        <f t="shared" ref="O17:O24" si="4">SUM(G17:N17)</f>
        <v>9193160.2899999991</v>
      </c>
    </row>
    <row r="18" spans="1:15" ht="25.5" x14ac:dyDescent="0.25">
      <c r="A18" s="11" t="s">
        <v>18</v>
      </c>
      <c r="B18" s="12"/>
      <c r="C18" s="12">
        <v>7000000</v>
      </c>
      <c r="E18" s="12">
        <v>11741149.369999999</v>
      </c>
      <c r="F18" s="13"/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3">
        <v>0</v>
      </c>
      <c r="O18" s="12">
        <f t="shared" si="4"/>
        <v>4028281.68</v>
      </c>
    </row>
    <row r="19" spans="1:15" x14ac:dyDescent="0.25">
      <c r="A19" s="11" t="s">
        <v>19</v>
      </c>
      <c r="B19" s="12"/>
      <c r="C19" s="12">
        <v>320000</v>
      </c>
      <c r="E19" s="12">
        <v>320000</v>
      </c>
      <c r="F19" s="13"/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3">
        <v>0</v>
      </c>
      <c r="O19" s="12">
        <f t="shared" si="4"/>
        <v>131300</v>
      </c>
    </row>
    <row r="20" spans="1:15" x14ac:dyDescent="0.25">
      <c r="A20" s="11" t="s">
        <v>20</v>
      </c>
      <c r="B20" s="12"/>
      <c r="C20" s="12">
        <v>410000</v>
      </c>
      <c r="E20" s="12">
        <v>410000</v>
      </c>
      <c r="F20" s="13"/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v>9300</v>
      </c>
      <c r="O20" s="12">
        <f t="shared" si="4"/>
        <v>129300</v>
      </c>
    </row>
    <row r="21" spans="1:15" x14ac:dyDescent="0.25">
      <c r="A21" s="11" t="s">
        <v>21</v>
      </c>
      <c r="B21" s="12"/>
      <c r="C21" s="12">
        <v>3080000</v>
      </c>
      <c r="E21" s="12">
        <v>6361000</v>
      </c>
      <c r="F21" s="13"/>
      <c r="G21" s="13">
        <v>0</v>
      </c>
      <c r="H21" s="13">
        <v>0</v>
      </c>
      <c r="I21" s="12">
        <v>153400</v>
      </c>
      <c r="J21" s="13">
        <v>0</v>
      </c>
      <c r="K21" s="43">
        <v>106855.61</v>
      </c>
      <c r="L21" s="43">
        <v>191388.13</v>
      </c>
      <c r="M21" s="13">
        <v>0</v>
      </c>
      <c r="N21" s="12">
        <v>-44822.1</v>
      </c>
      <c r="O21" s="12">
        <f t="shared" si="4"/>
        <v>406821.64</v>
      </c>
    </row>
    <row r="22" spans="1:15" x14ac:dyDescent="0.25">
      <c r="A22" s="11" t="s">
        <v>22</v>
      </c>
      <c r="B22" s="12"/>
      <c r="C22" s="12">
        <v>1400000</v>
      </c>
      <c r="E22" s="12">
        <v>1400000</v>
      </c>
      <c r="F22" s="13"/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43">
        <v>1182090.08</v>
      </c>
      <c r="M22" s="43">
        <v>189097.11</v>
      </c>
      <c r="N22" s="12">
        <v>28044</v>
      </c>
      <c r="O22" s="12">
        <f t="shared" si="4"/>
        <v>1455319.19</v>
      </c>
    </row>
    <row r="23" spans="1:15" ht="38.25" x14ac:dyDescent="0.25">
      <c r="A23" s="11" t="s">
        <v>23</v>
      </c>
      <c r="B23" s="12"/>
      <c r="C23" s="12">
        <v>2780000</v>
      </c>
      <c r="E23" s="12">
        <v>5863128.9199999999</v>
      </c>
      <c r="F23" s="13"/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v>260016.75</v>
      </c>
      <c r="O23" s="12">
        <f t="shared" si="4"/>
        <v>940082.07000000007</v>
      </c>
    </row>
    <row r="24" spans="1:15" ht="25.5" x14ac:dyDescent="0.25">
      <c r="A24" s="11" t="s">
        <v>24</v>
      </c>
      <c r="B24" s="12"/>
      <c r="C24" s="12">
        <v>6090000</v>
      </c>
      <c r="E24" s="12">
        <v>19928636.949999999</v>
      </c>
      <c r="F24" s="13"/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v>12331</v>
      </c>
      <c r="N24" s="12">
        <v>3313216</v>
      </c>
      <c r="O24" s="12">
        <f t="shared" si="4"/>
        <v>4563498.75</v>
      </c>
    </row>
    <row r="25" spans="1:15" x14ac:dyDescent="0.25">
      <c r="A25" s="11" t="s">
        <v>25</v>
      </c>
      <c r="B25" s="12"/>
      <c r="C25" s="12">
        <v>2900000</v>
      </c>
      <c r="E25" s="12">
        <v>7429032.6600000001</v>
      </c>
      <c r="F25" s="13"/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v>99343.2</v>
      </c>
      <c r="O25" s="12">
        <f>SUM(G25:N25)</f>
        <v>1115715.7</v>
      </c>
    </row>
    <row r="26" spans="1:15" x14ac:dyDescent="0.25">
      <c r="A26" s="7" t="s">
        <v>26</v>
      </c>
      <c r="B26" s="35"/>
      <c r="C26" s="35">
        <f>SUM(C27:C35)</f>
        <v>33776309</v>
      </c>
      <c r="D26" s="14"/>
      <c r="E26" s="35">
        <f>SUM(E27:E35)</f>
        <v>22953901.57</v>
      </c>
      <c r="F26" s="15"/>
      <c r="G26" s="15">
        <v>0</v>
      </c>
      <c r="H26" s="15">
        <v>0</v>
      </c>
      <c r="I26" s="9">
        <f>SUM(I27:I35)</f>
        <v>1506450.81</v>
      </c>
      <c r="J26" s="9">
        <f>SUM(J27:J35)</f>
        <v>2724076.6</v>
      </c>
      <c r="K26" s="9">
        <f>SUM(K27:K35)</f>
        <v>405289.19</v>
      </c>
      <c r="L26" s="9">
        <f>SUM(L27:L35)</f>
        <v>570455.82000000007</v>
      </c>
      <c r="M26" s="9">
        <f>SUM(M27:M35)</f>
        <v>1277037.55</v>
      </c>
      <c r="N26" s="9">
        <f>SUM(N27:N35)</f>
        <v>2680363.9900000002</v>
      </c>
      <c r="O26" s="9">
        <f>SUM(H26:N26)</f>
        <v>9163673.9600000009</v>
      </c>
    </row>
    <row r="27" spans="1:15" ht="25.5" x14ac:dyDescent="0.25">
      <c r="A27" s="11" t="s">
        <v>27</v>
      </c>
      <c r="B27" s="31"/>
      <c r="C27" s="31">
        <v>650000</v>
      </c>
      <c r="E27" s="31">
        <v>781610</v>
      </c>
      <c r="F27" s="13"/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v>148936.31</v>
      </c>
      <c r="O27" s="12">
        <f>SUM(H27:N27)</f>
        <v>399363.53</v>
      </c>
    </row>
    <row r="28" spans="1:15" x14ac:dyDescent="0.25">
      <c r="A28" s="11" t="s">
        <v>28</v>
      </c>
      <c r="B28" s="31"/>
      <c r="C28" s="31">
        <v>370000</v>
      </c>
      <c r="E28" s="31">
        <v>420000</v>
      </c>
      <c r="F28" s="13"/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3">
        <v>0</v>
      </c>
      <c r="O28" s="12">
        <f>SUM(H28:N28)</f>
        <v>234348</v>
      </c>
    </row>
    <row r="29" spans="1:15" x14ac:dyDescent="0.25">
      <c r="A29" s="11" t="s">
        <v>84</v>
      </c>
      <c r="B29" s="31"/>
      <c r="C29" s="31">
        <v>24253597</v>
      </c>
      <c r="E29" s="31">
        <v>4952766.12</v>
      </c>
      <c r="F29" s="13"/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v>1194861.5</v>
      </c>
      <c r="O29" s="12">
        <f>SUM(H29:N29)</f>
        <v>3151537.51</v>
      </c>
    </row>
    <row r="30" spans="1:15" x14ac:dyDescent="0.25">
      <c r="A30" s="11" t="s">
        <v>86</v>
      </c>
      <c r="B30" s="31"/>
      <c r="C30" s="31">
        <v>50000</v>
      </c>
      <c r="E30" s="31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3">
        <v>0</v>
      </c>
      <c r="O30" s="12">
        <f>SUM(H30:N30)</f>
        <v>38480.769999999997</v>
      </c>
    </row>
    <row r="31" spans="1:15" x14ac:dyDescent="0.25">
      <c r="A31" s="11" t="s">
        <v>85</v>
      </c>
      <c r="B31" s="31"/>
      <c r="C31" s="31">
        <v>528812</v>
      </c>
      <c r="E31" s="31">
        <v>568812</v>
      </c>
      <c r="F31" s="13"/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v>5569.6</v>
      </c>
      <c r="O31" s="12">
        <f>SUM(H31:N31)</f>
        <v>104583.40000000001</v>
      </c>
    </row>
    <row r="32" spans="1:15" ht="25.5" x14ac:dyDescent="0.25">
      <c r="A32" s="11" t="s">
        <v>29</v>
      </c>
      <c r="B32" s="31"/>
      <c r="C32" s="31">
        <v>535000</v>
      </c>
      <c r="E32" s="31">
        <v>2955000</v>
      </c>
      <c r="F32" s="13"/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v>77310.27</v>
      </c>
      <c r="O32" s="12">
        <f>SUM(H32:N32)</f>
        <v>85636.27</v>
      </c>
    </row>
    <row r="33" spans="1:15" ht="24.75" customHeight="1" x14ac:dyDescent="0.25">
      <c r="A33" s="11" t="s">
        <v>30</v>
      </c>
      <c r="B33" s="31"/>
      <c r="C33" s="31">
        <v>4445000</v>
      </c>
      <c r="E33" s="31">
        <v>6545985.8899999997</v>
      </c>
      <c r="F33" s="13"/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v>169175.2</v>
      </c>
      <c r="O33" s="12">
        <f>SUM(H33:N33)</f>
        <v>2561435.2000000002</v>
      </c>
    </row>
    <row r="34" spans="1:15" ht="25.5" hidden="1" x14ac:dyDescent="0.25">
      <c r="A34" s="11" t="s">
        <v>31</v>
      </c>
      <c r="B34" s="31"/>
      <c r="C34" s="31"/>
      <c r="E34" s="31"/>
      <c r="F34" s="13"/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/>
      <c r="O34" s="12">
        <f t="shared" ref="O27:O34" si="5">SUM(H34:N34)</f>
        <v>0</v>
      </c>
    </row>
    <row r="35" spans="1:15" x14ac:dyDescent="0.25">
      <c r="A35" s="11" t="s">
        <v>32</v>
      </c>
      <c r="B35" s="31"/>
      <c r="C35" s="31">
        <v>2943900</v>
      </c>
      <c r="E35" s="31">
        <v>6654727.5599999996</v>
      </c>
      <c r="F35" s="13"/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v>1084511.1100000001</v>
      </c>
      <c r="O35" s="12">
        <f>SUM(H35:N35)</f>
        <v>2588289.2800000003</v>
      </c>
    </row>
    <row r="36" spans="1:15" x14ac:dyDescent="0.25">
      <c r="A36" s="7" t="s">
        <v>33</v>
      </c>
      <c r="B36" s="35"/>
      <c r="C36" s="35">
        <f t="shared" ref="C36" si="6">SUM(C37:C43)</f>
        <v>3700000</v>
      </c>
      <c r="D36" s="14"/>
      <c r="E36" s="35">
        <f t="shared" ref="E36" si="7">SUM(E37:E43)</f>
        <v>3700000</v>
      </c>
      <c r="F36" s="35"/>
      <c r="G36" s="15">
        <v>0</v>
      </c>
      <c r="H36" s="15">
        <v>0</v>
      </c>
      <c r="I36" s="35">
        <f>SUM(I37:I43)</f>
        <v>32481.68</v>
      </c>
      <c r="J36" s="15">
        <f t="shared" ref="J36:M36" si="8">SUM(J37:J43)</f>
        <v>0</v>
      </c>
      <c r="K36" s="15">
        <f t="shared" si="8"/>
        <v>0</v>
      </c>
      <c r="L36" s="15">
        <f t="shared" si="8"/>
        <v>0</v>
      </c>
      <c r="M36" s="35">
        <f t="shared" si="8"/>
        <v>650009.80000000005</v>
      </c>
      <c r="N36" s="15">
        <f t="shared" ref="N36" si="9">SUM(N37:N43)</f>
        <v>0</v>
      </c>
      <c r="O36" s="9">
        <f>SUM(H36:N36)</f>
        <v>682491.4800000001</v>
      </c>
    </row>
    <row r="37" spans="1:15" ht="25.5" x14ac:dyDescent="0.25">
      <c r="A37" s="11" t="s">
        <v>34</v>
      </c>
      <c r="B37" s="12"/>
      <c r="C37" s="12">
        <v>1600000</v>
      </c>
      <c r="E37" s="12">
        <v>1600000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 ht="25.5" x14ac:dyDescent="0.25">
      <c r="A38" s="11" t="s">
        <v>35</v>
      </c>
      <c r="B38" s="32"/>
      <c r="C38" s="32">
        <v>0</v>
      </c>
      <c r="D38" s="13"/>
      <c r="E38" s="32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</row>
    <row r="39" spans="1:15" ht="25.5" x14ac:dyDescent="0.25">
      <c r="A39" s="11" t="s">
        <v>36</v>
      </c>
      <c r="B39" s="32"/>
      <c r="C39" s="32">
        <v>0</v>
      </c>
      <c r="D39" s="13"/>
      <c r="E39" s="32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</row>
    <row r="40" spans="1:15" ht="25.5" x14ac:dyDescent="0.25">
      <c r="A40" s="11" t="s">
        <v>37</v>
      </c>
      <c r="B40" s="32"/>
      <c r="C40" s="32">
        <v>0</v>
      </c>
      <c r="D40" s="13"/>
      <c r="E40" s="32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1:15" ht="25.5" x14ac:dyDescent="0.25">
      <c r="A41" s="11" t="s">
        <v>38</v>
      </c>
      <c r="B41" s="32"/>
      <c r="C41" s="32">
        <v>0</v>
      </c>
      <c r="D41" s="13"/>
      <c r="E41" s="32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1:15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/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3">
        <v>0</v>
      </c>
      <c r="O42" s="12">
        <f>SUM(H42:L42)</f>
        <v>32481.68</v>
      </c>
    </row>
    <row r="43" spans="1:15" ht="24.75" customHeight="1" x14ac:dyDescent="0.25">
      <c r="A43" s="11" t="s">
        <v>40</v>
      </c>
      <c r="B43" s="32"/>
      <c r="C43" s="32">
        <v>0</v>
      </c>
      <c r="D43" s="13"/>
      <c r="E43" s="32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</row>
    <row r="44" spans="1:15" ht="3" hidden="1" customHeight="1" x14ac:dyDescent="0.25">
      <c r="A44" s="16" t="s">
        <v>41</v>
      </c>
      <c r="B44" s="33"/>
      <c r="C44" s="33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2">
        <f t="shared" ref="O44:O51" si="10">SUM(H44:J44)</f>
        <v>0</v>
      </c>
    </row>
    <row r="45" spans="1:15" ht="25.5" hidden="1" x14ac:dyDescent="0.25">
      <c r="A45" s="11" t="s">
        <v>42</v>
      </c>
      <c r="B45" s="32"/>
      <c r="C45" s="32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2">
        <f t="shared" si="10"/>
        <v>0</v>
      </c>
    </row>
    <row r="46" spans="1:15" ht="25.5" hidden="1" x14ac:dyDescent="0.25">
      <c r="A46" s="11" t="s">
        <v>43</v>
      </c>
      <c r="B46" s="32"/>
      <c r="C46" s="32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2">
        <f t="shared" si="10"/>
        <v>0</v>
      </c>
    </row>
    <row r="47" spans="1:15" ht="11.25" hidden="1" customHeight="1" x14ac:dyDescent="0.25">
      <c r="A47" s="11" t="s">
        <v>44</v>
      </c>
      <c r="B47" s="32"/>
      <c r="C47" s="32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2">
        <f t="shared" si="10"/>
        <v>0</v>
      </c>
    </row>
    <row r="48" spans="1:15" ht="25.5" hidden="1" x14ac:dyDescent="0.25">
      <c r="A48" s="11" t="s">
        <v>45</v>
      </c>
      <c r="B48" s="32"/>
      <c r="C48" s="32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2">
        <f t="shared" si="10"/>
        <v>0</v>
      </c>
    </row>
    <row r="49" spans="1:15" ht="25.5" hidden="1" x14ac:dyDescent="0.25">
      <c r="A49" s="11" t="s">
        <v>46</v>
      </c>
      <c r="B49" s="32"/>
      <c r="C49" s="32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2">
        <f t="shared" si="10"/>
        <v>0</v>
      </c>
    </row>
    <row r="50" spans="1:15" ht="25.5" hidden="1" x14ac:dyDescent="0.25">
      <c r="A50" s="11" t="s">
        <v>47</v>
      </c>
      <c r="B50" s="32"/>
      <c r="C50" s="32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2">
        <f t="shared" si="10"/>
        <v>0</v>
      </c>
    </row>
    <row r="51" spans="1:15" ht="25.5" hidden="1" x14ac:dyDescent="0.25">
      <c r="A51" s="11" t="s">
        <v>48</v>
      </c>
      <c r="B51" s="32"/>
      <c r="C51" s="32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2">
        <f t="shared" si="10"/>
        <v>0</v>
      </c>
    </row>
    <row r="52" spans="1:15" ht="30" x14ac:dyDescent="0.25">
      <c r="A52" s="7" t="s">
        <v>49</v>
      </c>
      <c r="B52" s="36"/>
      <c r="C52" s="36">
        <f>SUM(C53:C61)</f>
        <v>45000000</v>
      </c>
      <c r="D52" s="17"/>
      <c r="E52" s="36">
        <f>SUM(E53:E61)</f>
        <v>106149777.53</v>
      </c>
      <c r="F52" s="15"/>
      <c r="G52" s="15">
        <f>SUM(F53:G61)</f>
        <v>0</v>
      </c>
      <c r="H52" s="15">
        <f>SUM(G53:H61)</f>
        <v>0</v>
      </c>
      <c r="I52" s="36">
        <f>SUM(I53:I61)</f>
        <v>3690804.92</v>
      </c>
      <c r="J52" s="36">
        <f>SUM(J53:J61)</f>
        <v>3077614.49</v>
      </c>
      <c r="K52" s="36">
        <f>SUM(K53:K61)</f>
        <v>3360302.93</v>
      </c>
      <c r="L52" s="36">
        <f>SUM(L53:L61)</f>
        <v>203618.09000000003</v>
      </c>
      <c r="M52" s="36">
        <f>SUM(M53:M61)</f>
        <v>1811880.73</v>
      </c>
      <c r="N52" s="36">
        <f>SUM(N53:N61)</f>
        <v>1339685.33</v>
      </c>
      <c r="O52" s="9">
        <f>SUM(G52:N52)</f>
        <v>13483906.49</v>
      </c>
    </row>
    <row r="53" spans="1:15" x14ac:dyDescent="0.25">
      <c r="A53" s="11" t="s">
        <v>50</v>
      </c>
      <c r="B53" s="32"/>
      <c r="C53" s="31">
        <v>0</v>
      </c>
      <c r="E53" s="31">
        <v>33680626.520000003</v>
      </c>
      <c r="F53" s="13"/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v>391515.17</v>
      </c>
      <c r="O53" s="12">
        <f>SUM(G53:N53)</f>
        <v>7204546.3599999994</v>
      </c>
    </row>
    <row r="54" spans="1:15" ht="25.5" x14ac:dyDescent="0.25">
      <c r="A54" s="11" t="s">
        <v>51</v>
      </c>
      <c r="B54" s="32"/>
      <c r="C54" s="32">
        <v>0</v>
      </c>
      <c r="E54" s="31">
        <v>130424.29</v>
      </c>
      <c r="F54" s="13"/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2">
        <f>SUM(G54:N54)</f>
        <v>130424.29</v>
      </c>
    </row>
    <row r="55" spans="1:15" ht="25.5" x14ac:dyDescent="0.25">
      <c r="A55" s="11" t="s">
        <v>52</v>
      </c>
      <c r="B55" s="32"/>
      <c r="C55" s="32">
        <v>0</v>
      </c>
      <c r="E55" s="31">
        <v>50000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O55" s="13">
        <v>0</v>
      </c>
    </row>
    <row r="56" spans="1:15" ht="25.5" x14ac:dyDescent="0.25">
      <c r="A56" s="11" t="s">
        <v>53</v>
      </c>
      <c r="B56" s="32"/>
      <c r="C56" s="32">
        <v>0</v>
      </c>
      <c r="E56" s="31">
        <v>100000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36822.67</v>
      </c>
      <c r="O56" s="12">
        <f t="shared" ref="O55:O61" si="11">SUM(G56:N56)</f>
        <v>36822.67</v>
      </c>
    </row>
    <row r="57" spans="1:15" ht="25.5" x14ac:dyDescent="0.25">
      <c r="A57" s="11" t="s">
        <v>54</v>
      </c>
      <c r="B57" s="32"/>
      <c r="C57" s="32">
        <v>0</v>
      </c>
      <c r="E57" s="31">
        <v>23686120</v>
      </c>
      <c r="F57" s="13"/>
      <c r="G57" s="13">
        <v>0</v>
      </c>
      <c r="H57" s="13">
        <v>0</v>
      </c>
      <c r="I57" s="12">
        <v>1161120</v>
      </c>
      <c r="J57" s="13">
        <v>0</v>
      </c>
      <c r="K57" s="43">
        <v>973500</v>
      </c>
      <c r="L57" s="43">
        <v>164539.20000000001</v>
      </c>
      <c r="M57" s="43">
        <v>1299999.76</v>
      </c>
      <c r="N57" s="43">
        <v>50507.99</v>
      </c>
      <c r="O57" s="12">
        <f t="shared" si="11"/>
        <v>3649666.95</v>
      </c>
    </row>
    <row r="58" spans="1:15" x14ac:dyDescent="0.25">
      <c r="A58" s="11" t="s">
        <v>55</v>
      </c>
      <c r="B58" s="32"/>
      <c r="C58" s="32">
        <v>0</v>
      </c>
      <c r="E58" s="31">
        <v>2126606.7200000002</v>
      </c>
      <c r="F58" s="13"/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43">
        <v>860839.5</v>
      </c>
      <c r="O58" s="12">
        <f t="shared" si="11"/>
        <v>2462446.2199999997</v>
      </c>
    </row>
    <row r="59" spans="1:15" hidden="1" x14ac:dyDescent="0.25">
      <c r="A59" s="11" t="s">
        <v>56</v>
      </c>
      <c r="B59" s="32"/>
      <c r="C59" s="32">
        <v>0</v>
      </c>
      <c r="D59" s="13"/>
      <c r="E59" s="31"/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3"/>
      <c r="O59" s="12">
        <f t="shared" si="11"/>
        <v>0</v>
      </c>
    </row>
    <row r="60" spans="1:15" x14ac:dyDescent="0.25">
      <c r="A60" s="11" t="s">
        <v>57</v>
      </c>
      <c r="B60" s="32"/>
      <c r="C60" s="32">
        <v>0</v>
      </c>
      <c r="E60" s="31">
        <v>1376000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</row>
    <row r="61" spans="1:15" ht="25.5" x14ac:dyDescent="0.25">
      <c r="A61" s="11" t="s">
        <v>58</v>
      </c>
      <c r="B61" s="34"/>
      <c r="C61" s="34">
        <v>45000000</v>
      </c>
      <c r="E61" s="34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</row>
    <row r="62" spans="1:15" x14ac:dyDescent="0.25">
      <c r="A62" s="7" t="s">
        <v>59</v>
      </c>
      <c r="B62" s="37"/>
      <c r="C62" s="37">
        <v>0</v>
      </c>
      <c r="D62" s="15"/>
      <c r="E62" s="36">
        <f>SUM(E63:E66)</f>
        <v>10273804.710000001</v>
      </c>
      <c r="F62" s="15"/>
      <c r="G62" s="15">
        <f t="shared" ref="G62:O62" si="12">SUM(G63)</f>
        <v>0</v>
      </c>
      <c r="H62" s="15">
        <f t="shared" si="12"/>
        <v>0</v>
      </c>
      <c r="I62" s="15">
        <f t="shared" si="12"/>
        <v>0</v>
      </c>
      <c r="J62" s="36">
        <f t="shared" si="12"/>
        <v>2054760.95</v>
      </c>
      <c r="K62" s="15">
        <f t="shared" si="12"/>
        <v>0</v>
      </c>
      <c r="L62" s="15">
        <f t="shared" si="12"/>
        <v>0</v>
      </c>
      <c r="M62" s="15">
        <f t="shared" si="12"/>
        <v>0</v>
      </c>
      <c r="N62" s="15">
        <f t="shared" si="12"/>
        <v>0</v>
      </c>
      <c r="O62" s="36">
        <f t="shared" si="12"/>
        <v>2054760.95</v>
      </c>
    </row>
    <row r="63" spans="1:15" x14ac:dyDescent="0.25">
      <c r="A63" s="11" t="s">
        <v>60</v>
      </c>
      <c r="B63" s="32"/>
      <c r="C63" s="32">
        <v>0</v>
      </c>
      <c r="E63" s="34">
        <v>10273804.710000001</v>
      </c>
      <c r="G63" s="13">
        <v>0</v>
      </c>
      <c r="H63" s="13">
        <v>0</v>
      </c>
      <c r="I63" s="13">
        <v>0</v>
      </c>
      <c r="J63" s="34">
        <v>2054760.95</v>
      </c>
      <c r="K63" s="13">
        <v>0</v>
      </c>
      <c r="L63" s="13">
        <v>0</v>
      </c>
      <c r="M63" s="13">
        <v>0</v>
      </c>
      <c r="N63" s="13">
        <v>0</v>
      </c>
      <c r="O63" s="34">
        <f>SUM(G63:K63)</f>
        <v>2054760.95</v>
      </c>
    </row>
    <row r="64" spans="1:15" x14ac:dyDescent="0.25">
      <c r="A64" s="11" t="s">
        <v>61</v>
      </c>
      <c r="B64" s="32"/>
      <c r="C64" s="32">
        <v>0</v>
      </c>
      <c r="E64" s="32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6" ht="25.5" x14ac:dyDescent="0.25">
      <c r="A65" s="11" t="s">
        <v>62</v>
      </c>
      <c r="B65" s="32"/>
      <c r="C65" s="32">
        <v>0</v>
      </c>
      <c r="D65" s="13"/>
      <c r="E65" s="32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6" ht="38.25" x14ac:dyDescent="0.25">
      <c r="A66" s="11" t="s">
        <v>63</v>
      </c>
      <c r="B66" s="32"/>
      <c r="C66" s="32">
        <v>0</v>
      </c>
      <c r="D66" s="13"/>
      <c r="E66" s="32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6" ht="30" x14ac:dyDescent="0.25">
      <c r="A67" s="16" t="s">
        <v>64</v>
      </c>
      <c r="B67" s="37"/>
      <c r="C67" s="37">
        <f t="shared" ref="C67" si="13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</row>
    <row r="68" spans="1:16" x14ac:dyDescent="0.25">
      <c r="A68" s="11" t="s">
        <v>65</v>
      </c>
      <c r="B68" s="32"/>
      <c r="C68" s="32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</row>
    <row r="69" spans="1:16" ht="25.5" x14ac:dyDescent="0.25">
      <c r="A69" s="11" t="s">
        <v>66</v>
      </c>
      <c r="B69" s="32"/>
      <c r="C69" s="32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6" x14ac:dyDescent="0.25">
      <c r="A70" s="16" t="s">
        <v>67</v>
      </c>
      <c r="B70" s="37"/>
      <c r="C70" s="37">
        <f t="shared" ref="C70" si="14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</row>
    <row r="71" spans="1:16" ht="25.5" x14ac:dyDescent="0.25">
      <c r="A71" s="11" t="s">
        <v>68</v>
      </c>
      <c r="B71" s="32"/>
      <c r="C71" s="32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</row>
    <row r="72" spans="1:16" ht="25.5" x14ac:dyDescent="0.25">
      <c r="A72" s="11" t="s">
        <v>69</v>
      </c>
      <c r="B72" s="32"/>
      <c r="C72" s="32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6" ht="25.5" x14ac:dyDescent="0.25">
      <c r="A73" s="11" t="s">
        <v>70</v>
      </c>
      <c r="B73" s="32"/>
      <c r="C73" s="32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</row>
    <row r="74" spans="1:16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8"/>
    </row>
    <row r="75" spans="1:16" x14ac:dyDescent="0.25">
      <c r="A75" s="19" t="s">
        <v>71</v>
      </c>
      <c r="B75" s="38"/>
      <c r="C75" s="38">
        <f t="shared" ref="C75" si="15">+C62+C52+C36+C26+C16+C10</f>
        <v>294009971</v>
      </c>
      <c r="D75" s="20"/>
      <c r="E75" s="38">
        <v>385230093.70999998</v>
      </c>
      <c r="F75" s="20"/>
      <c r="G75" s="20">
        <f t="shared" ref="G75:M75" si="16">SUM(G10+G16+G26+G36+G52+G62)</f>
        <v>12660396.799999999</v>
      </c>
      <c r="H75" s="20">
        <f t="shared" si="16"/>
        <v>12327585.050000001</v>
      </c>
      <c r="I75" s="20">
        <f t="shared" si="16"/>
        <v>19581773.300000001</v>
      </c>
      <c r="J75" s="20">
        <f t="shared" si="16"/>
        <v>32251702.379999999</v>
      </c>
      <c r="K75" s="20">
        <f t="shared" si="16"/>
        <v>17891278.110000003</v>
      </c>
      <c r="L75" s="20">
        <f t="shared" si="16"/>
        <v>17129212.419999998</v>
      </c>
      <c r="M75" s="20">
        <f t="shared" si="16"/>
        <v>17758721.27</v>
      </c>
      <c r="N75" s="20">
        <f t="shared" ref="N75" si="17">SUM(N10+N16+N26+N36+N52+N62)</f>
        <v>20371114.559999995</v>
      </c>
      <c r="O75" s="38">
        <f>SUM(G75:N75)</f>
        <v>149971783.88999999</v>
      </c>
      <c r="P75" s="3"/>
    </row>
    <row r="76" spans="1:16" x14ac:dyDescent="0.25">
      <c r="A76" s="21"/>
      <c r="B76" s="21"/>
      <c r="G76" s="22"/>
      <c r="H76" s="22"/>
      <c r="I76" s="22"/>
      <c r="J76" s="22"/>
      <c r="K76" s="22"/>
      <c r="L76" s="22"/>
      <c r="M76" s="22"/>
      <c r="N76" s="22"/>
    </row>
    <row r="77" spans="1:16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23"/>
      <c r="O77" s="4"/>
    </row>
    <row r="78" spans="1:16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</row>
    <row r="79" spans="1:16" ht="25.5" x14ac:dyDescent="0.25">
      <c r="A79" s="11" t="s">
        <v>74</v>
      </c>
      <c r="B79" s="32"/>
      <c r="C79" s="32">
        <v>0</v>
      </c>
      <c r="D79" s="13"/>
      <c r="E79" s="32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32">
        <v>0</v>
      </c>
    </row>
    <row r="80" spans="1:16" ht="25.5" x14ac:dyDescent="0.25">
      <c r="A80" s="11" t="s">
        <v>75</v>
      </c>
      <c r="B80" s="32"/>
      <c r="C80" s="32">
        <v>0</v>
      </c>
      <c r="D80" s="13"/>
      <c r="E80" s="32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32">
        <v>0</v>
      </c>
    </row>
    <row r="81" spans="1:16" x14ac:dyDescent="0.25">
      <c r="A81" s="7" t="s">
        <v>76</v>
      </c>
      <c r="B81" s="15"/>
      <c r="C81" s="15">
        <v>0</v>
      </c>
      <c r="D81" s="15"/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</row>
    <row r="82" spans="1:16" x14ac:dyDescent="0.25">
      <c r="A82" s="11" t="s">
        <v>77</v>
      </c>
      <c r="B82" s="32"/>
      <c r="C82" s="32">
        <v>0</v>
      </c>
      <c r="D82" s="13"/>
      <c r="E82" s="32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32">
        <v>0</v>
      </c>
    </row>
    <row r="83" spans="1:16" ht="25.5" x14ac:dyDescent="0.25">
      <c r="A83" s="11" t="s">
        <v>78</v>
      </c>
      <c r="B83" s="32"/>
      <c r="C83" s="32">
        <v>0</v>
      </c>
      <c r="D83" s="13"/>
      <c r="E83" s="32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32">
        <v>0</v>
      </c>
    </row>
    <row r="84" spans="1:16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</row>
    <row r="85" spans="1:16" ht="25.5" x14ac:dyDescent="0.25">
      <c r="A85" s="11" t="s">
        <v>80</v>
      </c>
      <c r="B85" s="32"/>
      <c r="C85" s="32">
        <v>0</v>
      </c>
      <c r="D85" s="13"/>
      <c r="E85" s="32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32">
        <v>0</v>
      </c>
    </row>
    <row r="86" spans="1:16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8" spans="1:16" ht="31.5" x14ac:dyDescent="0.25">
      <c r="A88" s="25" t="s">
        <v>82</v>
      </c>
      <c r="B88" s="26"/>
      <c r="C88" s="26">
        <f t="shared" ref="C88" si="18">+C75</f>
        <v>294009971</v>
      </c>
      <c r="D88" s="26"/>
      <c r="E88" s="26">
        <f>+E75</f>
        <v>385230093.70999998</v>
      </c>
      <c r="F88" s="26"/>
      <c r="G88" s="27">
        <f t="shared" ref="G88" si="19">SUM(G75)</f>
        <v>12660396.799999999</v>
      </c>
      <c r="H88" s="27">
        <f t="shared" ref="H88:O88" si="20">SUM(H75)</f>
        <v>12327585.050000001</v>
      </c>
      <c r="I88" s="27">
        <f t="shared" si="20"/>
        <v>19581773.300000001</v>
      </c>
      <c r="J88" s="27">
        <f t="shared" si="20"/>
        <v>32251702.379999999</v>
      </c>
      <c r="K88" s="27">
        <f t="shared" si="20"/>
        <v>17891278.110000003</v>
      </c>
      <c r="L88" s="27">
        <f t="shared" si="20"/>
        <v>17129212.419999998</v>
      </c>
      <c r="M88" s="27">
        <f t="shared" si="20"/>
        <v>17758721.27</v>
      </c>
      <c r="N88" s="27">
        <f t="shared" ref="N88" si="21">SUM(N75)</f>
        <v>20371114.559999995</v>
      </c>
      <c r="O88" s="26">
        <f>SUM(O75)</f>
        <v>149971783.88999999</v>
      </c>
    </row>
    <row r="89" spans="1:16" ht="1.5" customHeight="1" x14ac:dyDescent="0.25">
      <c r="A89" s="2"/>
      <c r="B89" s="2"/>
      <c r="C89" s="2"/>
    </row>
    <row r="90" spans="1:16" x14ac:dyDescent="0.25">
      <c r="A90" s="39" t="s">
        <v>83</v>
      </c>
      <c r="B90" s="2"/>
      <c r="C90" s="2"/>
    </row>
    <row r="91" spans="1:16" x14ac:dyDescent="0.25">
      <c r="A91" s="2" t="s">
        <v>1</v>
      </c>
      <c r="B91" s="2"/>
      <c r="C91" s="2"/>
    </row>
    <row r="92" spans="1:16" x14ac:dyDescent="0.25">
      <c r="A92" s="2" t="s">
        <v>99</v>
      </c>
      <c r="B92" s="2"/>
      <c r="C92" s="2"/>
    </row>
    <row r="93" spans="1:16" x14ac:dyDescent="0.25">
      <c r="A93" s="2" t="s">
        <v>4</v>
      </c>
      <c r="B93" s="2"/>
      <c r="C93" s="2"/>
      <c r="E93" s="3"/>
    </row>
    <row r="94" spans="1:16" x14ac:dyDescent="0.25">
      <c r="A94" s="2" t="s">
        <v>6</v>
      </c>
      <c r="B94" s="2"/>
      <c r="C94" s="2"/>
    </row>
    <row r="95" spans="1:16" x14ac:dyDescent="0.25">
      <c r="A95" s="2" t="s">
        <v>7</v>
      </c>
      <c r="B95" s="2"/>
      <c r="C95" s="2"/>
    </row>
    <row r="96" spans="1:16" ht="15.75" x14ac:dyDescent="0.25">
      <c r="A96" s="2" t="s">
        <v>95</v>
      </c>
      <c r="O96" s="28"/>
      <c r="P96" s="28"/>
    </row>
    <row r="97" spans="5:19" ht="15.75" x14ac:dyDescent="0.25">
      <c r="O97" s="28"/>
      <c r="P97" s="29"/>
      <c r="S97" s="28"/>
    </row>
    <row r="98" spans="5:19" ht="15.75" x14ac:dyDescent="0.25">
      <c r="E98" s="28"/>
      <c r="O98" s="29"/>
      <c r="P98" s="30"/>
      <c r="S98" s="30"/>
    </row>
    <row r="99" spans="5:19" x14ac:dyDescent="0.25">
      <c r="E99" s="30"/>
      <c r="O99" s="30"/>
      <c r="P99" s="30"/>
      <c r="S99" s="30"/>
    </row>
    <row r="100" spans="5:19" x14ac:dyDescent="0.25">
      <c r="E100" s="30"/>
    </row>
  </sheetData>
  <mergeCells count="18">
    <mergeCell ref="A2:O2"/>
    <mergeCell ref="A3:O3"/>
    <mergeCell ref="A4:O4"/>
    <mergeCell ref="A5:O5"/>
    <mergeCell ref="A6:O6"/>
    <mergeCell ref="O7:O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N7:N8"/>
  </mergeCells>
  <phoneticPr fontId="10" type="noConversion"/>
  <printOptions horizontalCentered="1"/>
  <pageMargins left="0.25" right="0.25" top="0.75" bottom="0.75" header="0.3" footer="0.3"/>
  <pageSetup scale="65" orientation="landscape" verticalDpi="4294967293" r:id="rId1"/>
  <rowBreaks count="2" manualBreakCount="2">
    <brk id="43" max="16383" man="1"/>
    <brk id="86" max="16383" man="1"/>
  </rowBreaks>
  <ignoredErrors>
    <ignoredError sqref="H16:I16 I26 O14 J26:J35 E62 C52 K26:L26 J37:J43 O37:O41 O62 O43 O64:O74 O44:O51 O63 O42 O18:O36 O75:O76 O52:O6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2022-09-01T18:54:28Z</cp:lastPrinted>
  <dcterms:created xsi:type="dcterms:W3CDTF">2021-07-05T13:45:25Z</dcterms:created>
  <dcterms:modified xsi:type="dcterms:W3CDTF">2022-09-01T18:54:39Z</dcterms:modified>
</cp:coreProperties>
</file>