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OAI-AGN-2022\Ejecución 22\"/>
    </mc:Choice>
  </mc:AlternateContent>
  <xr:revisionPtr revIDLastSave="0" documentId="13_ncr:1_{25E95BFB-ECDB-45B9-9877-4FF2040D35A0}" xr6:coauthVersionLast="47" xr6:coauthVersionMax="47" xr10:uidLastSave="{00000000-0000-0000-0000-000000000000}"/>
  <bookViews>
    <workbookView xWindow="225" yWindow="4305" windowWidth="27735" windowHeight="119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1" l="1"/>
  <c r="N18" i="1"/>
  <c r="M88" i="1"/>
  <c r="J36" i="1"/>
  <c r="K36" i="1"/>
  <c r="L36" i="1"/>
  <c r="M36" i="1"/>
  <c r="I36" i="1"/>
  <c r="M75" i="1"/>
  <c r="M62" i="1"/>
  <c r="M52" i="1"/>
  <c r="N35" i="1"/>
  <c r="N28" i="1"/>
  <c r="N29" i="1"/>
  <c r="N30" i="1"/>
  <c r="N31" i="1"/>
  <c r="N32" i="1"/>
  <c r="N33" i="1"/>
  <c r="N34" i="1"/>
  <c r="N27" i="1"/>
  <c r="M26" i="1"/>
  <c r="N23" i="1"/>
  <c r="N22" i="1"/>
  <c r="N19" i="1"/>
  <c r="N20" i="1"/>
  <c r="N21" i="1"/>
  <c r="N24" i="1"/>
  <c r="N25" i="1"/>
  <c r="N17" i="1"/>
  <c r="M16" i="1"/>
  <c r="N16" i="1" s="1"/>
  <c r="N15" i="1"/>
  <c r="N12" i="1"/>
  <c r="N11" i="1"/>
  <c r="M10" i="1"/>
  <c r="N54" i="1"/>
  <c r="N57" i="1"/>
  <c r="N58" i="1"/>
  <c r="N59" i="1"/>
  <c r="N53" i="1"/>
  <c r="N42" i="1"/>
  <c r="N13" i="1"/>
  <c r="L26" i="1"/>
  <c r="L62" i="1"/>
  <c r="L52" i="1"/>
  <c r="K26" i="1"/>
  <c r="L16" i="1"/>
  <c r="L10" i="1"/>
  <c r="C52" i="1"/>
  <c r="N63" i="1"/>
  <c r="N62" i="1" s="1"/>
  <c r="K52" i="1"/>
  <c r="K16" i="1"/>
  <c r="K62" i="1"/>
  <c r="K10" i="1"/>
  <c r="C70" i="1"/>
  <c r="C67" i="1"/>
  <c r="C36" i="1"/>
  <c r="C26" i="1"/>
  <c r="C16" i="1"/>
  <c r="C10" i="1"/>
  <c r="E88" i="1"/>
  <c r="E62" i="1"/>
  <c r="E52" i="1"/>
  <c r="E36" i="1"/>
  <c r="E26" i="1"/>
  <c r="E16" i="1"/>
  <c r="E10" i="1"/>
  <c r="I52" i="1"/>
  <c r="N14" i="1"/>
  <c r="N51" i="1"/>
  <c r="N50" i="1"/>
  <c r="N49" i="1"/>
  <c r="N48" i="1"/>
  <c r="N47" i="1"/>
  <c r="N46" i="1"/>
  <c r="N45" i="1"/>
  <c r="N44" i="1"/>
  <c r="J52" i="1"/>
  <c r="J10" i="1"/>
  <c r="J16" i="1"/>
  <c r="J26" i="1"/>
  <c r="J62" i="1"/>
  <c r="F36" i="1"/>
  <c r="F62" i="1"/>
  <c r="N36" i="1" l="1"/>
  <c r="L75" i="1"/>
  <c r="L88" i="1" s="1"/>
  <c r="K75" i="1"/>
  <c r="C75" i="1"/>
  <c r="C88" i="1" s="1"/>
  <c r="J75" i="1"/>
  <c r="J88" i="1" s="1"/>
  <c r="I26" i="1"/>
  <c r="N26" i="1" s="1"/>
  <c r="I16" i="1"/>
  <c r="I10" i="1"/>
  <c r="I62" i="1"/>
  <c r="H16" i="1"/>
  <c r="H10" i="1"/>
  <c r="H52" i="1"/>
  <c r="H62" i="1"/>
  <c r="I75" i="1" l="1"/>
  <c r="I88" i="1" s="1"/>
  <c r="K88" i="1"/>
  <c r="H75" i="1"/>
  <c r="H88" i="1" s="1"/>
  <c r="G62" i="1" l="1"/>
  <c r="G52" i="1"/>
  <c r="N52" i="1" s="1"/>
  <c r="G16" i="1"/>
  <c r="G10" i="1"/>
  <c r="N10" i="1" s="1"/>
  <c r="F52" i="1" l="1"/>
  <c r="G75" i="1"/>
  <c r="N88" i="1" l="1"/>
  <c r="G88" i="1"/>
</calcChain>
</file>

<file path=xl/sharedStrings.xml><?xml version="1.0" encoding="utf-8"?>
<sst xmlns="http://schemas.openxmlformats.org/spreadsheetml/2006/main" count="100" uniqueCount="100">
  <si>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</si>
  <si>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</si>
  <si>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</si>
  <si>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</si>
  <si>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</si>
  <si>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</si>
  <si>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</si>
  <si>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</si>
  <si>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</si>
  <si>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</si>
  <si>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</si>
  <si>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</si>
  <si>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</si>
  <si>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</si>
  <si>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</si>
  <si>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</si>
  <si>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</si>
  <si>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</si>
  <si>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</si>
  <si>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</si>
  <si>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</si>
  <si>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</si>
  <si>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</si>
  <si>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</si>
  <si>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</si>
  <si>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</si>
  <si>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</si>
  <si>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</si>
  <si>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</si>
  <si>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</si>
  <si>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</si>
  <si>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</si>
  <si>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</si>
  <si>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</si>
  <si>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</si>
  <si>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</si>
  <si>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</si>
  <si>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</si>
  <si>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</si>
  <si>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</si>
  <si>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</si>
  <si>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</si>
  <si>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</si>
  <si>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</si>
  <si>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</si>
  <si>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</si>
  <si>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</si>
  <si>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</si>
  <si>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</si>
  <si>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</si>
  <si>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</si>
  <si>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</si>
  <si>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</si>
  <si>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</si>
  <si>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</si>
  <si>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</si>
  <si>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</si>
  <si>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</si>
  <si>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</si>
  <si>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</si>
  <si>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</si>
  <si>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</si>
  <si>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</si>
  <si>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</si>
  <si>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</si>
  <si>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</si>
  <si>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</si>
  <si>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</si>
  <si>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</si>
  <si>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</si>
  <si>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</si>
  <si>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</si>
  <si>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</si>
  <si>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</si>
  <si>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</si>
  <si>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</si>
  <si>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</si>
  <si>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</si>
  <si>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</si>
  <si>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</si>
  <si>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</si>
  <si>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</si>
  <si>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</si>
  <si>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</si>
  <si>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2.3.3 - PAPEL, CARTÓN E IMPRESOS</t>
  </si>
  <si>
    <t>2.3.5 - CUERO, CAUCHO Y PLÁSTICO</t>
  </si>
  <si>
    <t>2.3.4- PRODUCTOS FARMACÉUTICOS</t>
  </si>
  <si>
    <t>AÑO 2022</t>
  </si>
  <si>
    <t>Presupuesto Aprobado</t>
  </si>
  <si>
    <t>Presupuesto Modificado</t>
  </si>
  <si>
    <t xml:space="preserve"> Enero </t>
  </si>
  <si>
    <t xml:space="preserve">Febrero </t>
  </si>
  <si>
    <t xml:space="preserve">Marzo </t>
  </si>
  <si>
    <t xml:space="preserve"> Abril</t>
  </si>
  <si>
    <t xml:space="preserve"> Mayo</t>
  </si>
  <si>
    <t>6. Fuente: Reporte SIGEF</t>
  </si>
  <si>
    <t xml:space="preserve"> Junio</t>
  </si>
  <si>
    <t xml:space="preserve">Total </t>
  </si>
  <si>
    <t xml:space="preserve"> Julio</t>
  </si>
  <si>
    <t xml:space="preserve">2. Se presenta el gasto por mes; cada mes se debe actualizar el gasto devengado de los meses anteriores.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</si>
</sst>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 readingOrder="2"/>
    </xf>
    <xf numFmtId="0" fontId="8" fillId="0" borderId="0" xfId="0" applyFont="1" applyBorder="1" applyAlignment="1">
      <alignment horizontal="center" readingOrder="2"/>
    </xf>
    <xf numFmtId="0" fontId="7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0" fontId="9" fillId="0" borderId="0" xfId="0" applyFont="1" applyBorder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0" fillId="0" borderId="0" xfId="0" applyNumberFormat="1" applyFont="1"/>
    <xf numFmtId="0" fontId="2" fillId="0" borderId="0" xfId="0" applyFont="1" applyAlignment="1">
      <alignment horizontal="left"/>
    </xf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43" fontId="0" fillId="0" borderId="0" xfId="1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637761</xdr:colOff>
      <xdr:row>1</xdr:row>
      <xdr:rowOff>23365</xdr:rowOff>
    </xdr:from>
    <xdr:to>
      <xdr:col>13</xdr:col>
      <xdr:colOff>622230</xdr:colOff>
      <xdr:row>4</xdr:row>
      <xdr:rowOff>190500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5326" y="189017"/>
          <a:ext cx="2966208" cy="887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306215</xdr:colOff>
      <xdr:row>0</xdr:row>
      <xdr:rowOff>0</xdr:rowOff>
    </xdr:from>
    <xdr:to>
      <xdr:col>0</xdr:col>
      <xdr:colOff>2128631</xdr:colOff>
      <xdr:row>4</xdr:row>
      <xdr:rowOff>190500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215" y="0"/>
          <a:ext cx="1822416" cy="1076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267670</xdr:colOff>
      <xdr:row>96</xdr:row>
      <xdr:rowOff>149508</xdr:rowOff>
    </xdr:from>
    <xdr:to>
      <xdr:col>2</xdr:col>
      <xdr:colOff>320737</xdr:colOff>
      <xdr:row>105</xdr:row>
      <xdr:rowOff>51471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70" y="20950643"/>
          <a:ext cx="2859279" cy="163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731901</xdr:colOff>
      <xdr:row>95</xdr:row>
      <xdr:rowOff>107673</xdr:rowOff>
    </xdr:from>
    <xdr:to>
      <xdr:col>11</xdr:col>
      <xdr:colOff>571914</xdr:colOff>
      <xdr:row>106</xdr:row>
      <xdr:rowOff>157370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8420" y="20718308"/>
          <a:ext cx="2550242" cy="2167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1"/>
  <sheetViews>
    <sheetView showGridLines="0" tabSelected="1" topLeftCell="A70" zoomScaleNormal="100" workbookViewId="0">
      <selection activeCell="N76" sqref="N76"/>
    </sheetView>
  </sheetViews>
  <sheetFormatPr baseColWidth="10" defaultColWidth="9.140625" defaultRowHeight="15" x14ac:dyDescent="0.25"/>
  <cols>
    <col min="1" max="1" width="41.28515625" customWidth="1"/>
    <col min="2" max="2" width="0.7109375" customWidth="1"/>
    <col min="3" max="3" width="16" bestFit="1" customWidth="1"/>
    <col min="4" max="4" width="0.7109375" customWidth="1"/>
    <col min="5" max="5" width="16" bestFit="1" customWidth="1"/>
    <col min="6" max="6" width="0.7109375" customWidth="1"/>
    <col min="7" max="13" width="13.5703125" bestFit="1" customWidth="1"/>
    <col min="14" max="14" width="14.5703125" bestFit="1" customWidth="1"/>
    <col min="15" max="15" width="16.140625" bestFit="1" customWidth="1"/>
    <col min="16" max="16" width="14.140625" bestFit="1" customWidth="1"/>
    <col min="17" max="17" width="14.140625" customWidth="1"/>
    <col min="18" max="21" width="14.140625" bestFit="1" customWidth="1"/>
    <col min="23" max="23" width="96.7109375" bestFit="1" customWidth="1"/>
    <col min="25" max="32" width="6" bestFit="1" customWidth="1"/>
    <col min="33" max="34" width="7" bestFit="1" customWidth="1"/>
  </cols>
  <sheetData>
    <row r="1" spans="1:34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4" ht="18.75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W2" s="2"/>
    </row>
    <row r="3" spans="1:34" ht="18.75" customHeight="1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W3" s="2"/>
    </row>
    <row r="4" spans="1:34" ht="18.75" customHeight="1" x14ac:dyDescent="0.25">
      <c r="A4" s="51" t="s">
        <v>87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W4" s="2"/>
    </row>
    <row r="5" spans="1:34" ht="15.75" customHeight="1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W5" s="2"/>
    </row>
    <row r="6" spans="1:34" x14ac:dyDescent="0.25">
      <c r="A6" s="52" t="s">
        <v>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W6" s="2"/>
    </row>
    <row r="7" spans="1:34" ht="13.5" customHeight="1" x14ac:dyDescent="0.25">
      <c r="A7" s="53" t="s">
        <v>8</v>
      </c>
      <c r="B7" s="48"/>
      <c r="C7" s="54" t="s">
        <v>88</v>
      </c>
      <c r="D7" s="54"/>
      <c r="E7" s="54" t="s">
        <v>89</v>
      </c>
      <c r="F7" s="49"/>
      <c r="G7" s="54" t="s">
        <v>90</v>
      </c>
      <c r="H7" s="54" t="s">
        <v>91</v>
      </c>
      <c r="I7" s="54" t="s">
        <v>92</v>
      </c>
      <c r="J7" s="54" t="s">
        <v>93</v>
      </c>
      <c r="K7" s="54" t="s">
        <v>94</v>
      </c>
      <c r="L7" s="54" t="s">
        <v>96</v>
      </c>
      <c r="M7" s="54" t="s">
        <v>98</v>
      </c>
      <c r="N7" s="54" t="s">
        <v>97</v>
      </c>
      <c r="W7" s="2"/>
    </row>
    <row r="8" spans="1:34" ht="15.75" x14ac:dyDescent="0.25">
      <c r="A8" s="53"/>
      <c r="B8" s="47"/>
      <c r="C8" s="54"/>
      <c r="D8" s="54"/>
      <c r="E8" s="54"/>
      <c r="F8" s="49"/>
      <c r="G8" s="54"/>
      <c r="H8" s="54"/>
      <c r="I8" s="54"/>
      <c r="J8" s="54"/>
      <c r="K8" s="54"/>
      <c r="L8" s="54"/>
      <c r="M8" s="54"/>
      <c r="N8" s="54"/>
      <c r="AG8" s="3"/>
      <c r="AH8" s="3"/>
    </row>
    <row r="9" spans="1:34" x14ac:dyDescent="0.25">
      <c r="A9" s="4" t="s">
        <v>9</v>
      </c>
      <c r="B9" s="4"/>
      <c r="C9" s="46"/>
      <c r="D9" s="5"/>
      <c r="E9" s="46"/>
      <c r="F9" s="5"/>
      <c r="G9" s="5"/>
      <c r="H9" s="5"/>
      <c r="I9" s="5"/>
      <c r="J9" s="5"/>
      <c r="K9" s="5"/>
      <c r="L9" s="5"/>
      <c r="M9" s="5"/>
      <c r="N9" s="4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x14ac:dyDescent="0.25">
      <c r="A10" s="7" t="s">
        <v>10</v>
      </c>
      <c r="B10" s="40"/>
      <c r="C10" s="40">
        <f>SUM(C11:C15)</f>
        <v>172581662</v>
      </c>
      <c r="D10" s="8"/>
      <c r="E10" s="40">
        <f t="shared" ref="E10" si="0">SUM(E11:E15)</f>
        <v>173727662</v>
      </c>
      <c r="F10" s="8"/>
      <c r="G10" s="9">
        <f t="shared" ref="G10:M10" si="1">SUM(G11:G15)</f>
        <v>11526947.52</v>
      </c>
      <c r="H10" s="9">
        <f t="shared" si="1"/>
        <v>11370948.970000001</v>
      </c>
      <c r="I10" s="9">
        <f t="shared" si="1"/>
        <v>11900118.93</v>
      </c>
      <c r="J10" s="9">
        <f t="shared" si="1"/>
        <v>20187705.91</v>
      </c>
      <c r="K10" s="9">
        <f t="shared" si="1"/>
        <v>11947934.040000001</v>
      </c>
      <c r="L10" s="9">
        <f t="shared" si="1"/>
        <v>12333543.859999999</v>
      </c>
      <c r="M10" s="9">
        <f>SUM(M11:M15)</f>
        <v>11941007.109999999</v>
      </c>
      <c r="N10" s="40">
        <f>SUM(G10:L10)</f>
        <v>79267199.229999989</v>
      </c>
      <c r="Y10" s="10"/>
    </row>
    <row r="11" spans="1:34" x14ac:dyDescent="0.25">
      <c r="A11" s="11" t="s">
        <v>11</v>
      </c>
      <c r="B11" s="12"/>
      <c r="C11" s="12">
        <v>136352107</v>
      </c>
      <c r="D11" s="6"/>
      <c r="E11" s="12">
        <v>137498107</v>
      </c>
      <c r="F11" s="6"/>
      <c r="G11" s="12">
        <v>9565662</v>
      </c>
      <c r="H11" s="12">
        <v>9430253.6699999999</v>
      </c>
      <c r="I11" s="12">
        <v>9476907.6400000006</v>
      </c>
      <c r="J11" s="12">
        <v>9902979.1799999997</v>
      </c>
      <c r="K11" s="12">
        <v>9757417.9600000009</v>
      </c>
      <c r="L11" s="12">
        <v>10232650.84</v>
      </c>
      <c r="M11" s="12">
        <v>9714367</v>
      </c>
      <c r="N11" s="12">
        <f>SUM(G11:M11)</f>
        <v>68080238.290000007</v>
      </c>
    </row>
    <row r="12" spans="1:34" x14ac:dyDescent="0.25">
      <c r="A12" s="11" t="s">
        <v>12</v>
      </c>
      <c r="B12" s="12"/>
      <c r="C12" s="12">
        <v>15738995</v>
      </c>
      <c r="D12" s="6"/>
      <c r="E12" s="12">
        <v>15738995</v>
      </c>
      <c r="F12" s="6"/>
      <c r="G12" s="12">
        <v>502600</v>
      </c>
      <c r="H12" s="12">
        <v>502600</v>
      </c>
      <c r="I12" s="12">
        <v>1000252.42</v>
      </c>
      <c r="J12" s="12">
        <v>8835007.25</v>
      </c>
      <c r="K12" s="12">
        <v>710464.72</v>
      </c>
      <c r="L12" s="12">
        <v>591600</v>
      </c>
      <c r="M12" s="12">
        <v>745923.82</v>
      </c>
      <c r="N12" s="12">
        <f>SUM(G12:M12)</f>
        <v>12888448.210000001</v>
      </c>
    </row>
    <row r="13" spans="1:34" x14ac:dyDescent="0.25">
      <c r="A13" s="11" t="s">
        <v>13</v>
      </c>
      <c r="B13" s="12"/>
      <c r="C13" s="12">
        <v>200000</v>
      </c>
      <c r="D13" s="6"/>
      <c r="E13" s="12">
        <v>200000</v>
      </c>
      <c r="F13" s="13">
        <v>0</v>
      </c>
      <c r="G13" s="13">
        <v>0</v>
      </c>
      <c r="H13" s="13">
        <v>0</v>
      </c>
      <c r="I13" s="13">
        <v>0</v>
      </c>
      <c r="J13" s="12">
        <v>5856</v>
      </c>
      <c r="K13" s="13">
        <v>0</v>
      </c>
      <c r="L13" s="13">
        <v>0</v>
      </c>
      <c r="M13" s="13">
        <v>0</v>
      </c>
      <c r="N13" s="12">
        <f>SUM(G13:L14)</f>
        <v>5856</v>
      </c>
    </row>
    <row r="14" spans="1:34" hidden="1" x14ac:dyDescent="0.25">
      <c r="A14" s="11" t="s">
        <v>14</v>
      </c>
      <c r="B14" s="12"/>
      <c r="C14" s="12"/>
      <c r="D14" s="6"/>
      <c r="E14" s="12"/>
      <c r="F14" s="6"/>
      <c r="G14" s="13">
        <v>0</v>
      </c>
      <c r="H14" s="13">
        <v>0</v>
      </c>
      <c r="I14" s="13">
        <v>0</v>
      </c>
      <c r="J14" s="13">
        <v>0</v>
      </c>
      <c r="K14" s="13"/>
      <c r="L14" s="13"/>
      <c r="M14" s="13"/>
      <c r="N14" s="12">
        <f t="shared" ref="N14" si="2">SUM(G14:J14)</f>
        <v>0</v>
      </c>
    </row>
    <row r="15" spans="1:34" ht="20.25" customHeight="1" x14ac:dyDescent="0.25">
      <c r="A15" s="11" t="s">
        <v>15</v>
      </c>
      <c r="B15" s="12"/>
      <c r="C15" s="12">
        <v>20290560</v>
      </c>
      <c r="D15" s="6"/>
      <c r="E15" s="12">
        <v>20290560</v>
      </c>
      <c r="F15" s="6"/>
      <c r="G15" s="12">
        <v>1458685.52</v>
      </c>
      <c r="H15" s="12">
        <v>1438095.3</v>
      </c>
      <c r="I15" s="12">
        <v>1422958.87</v>
      </c>
      <c r="J15" s="12">
        <v>1443863.48</v>
      </c>
      <c r="K15" s="12">
        <v>1480051.36</v>
      </c>
      <c r="L15" s="12">
        <v>1509293.02</v>
      </c>
      <c r="M15" s="12">
        <v>1480716.29</v>
      </c>
      <c r="N15" s="12">
        <f>SUM(G15:M15)</f>
        <v>10233663.84</v>
      </c>
    </row>
    <row r="16" spans="1:34" x14ac:dyDescent="0.25">
      <c r="A16" s="7" t="s">
        <v>16</v>
      </c>
      <c r="B16" s="40"/>
      <c r="C16" s="40">
        <f>SUM(C17:C25)</f>
        <v>38952000</v>
      </c>
      <c r="E16" s="40">
        <f>SUM(E17:E25)</f>
        <v>68424947.899999991</v>
      </c>
      <c r="G16" s="9">
        <f>SUM(F17:G24)</f>
        <v>1133449.28</v>
      </c>
      <c r="H16" s="9">
        <f>SUM(H17:H25)</f>
        <v>956636.08</v>
      </c>
      <c r="I16" s="9">
        <f>SUM(I17:I25)</f>
        <v>2451916.96</v>
      </c>
      <c r="J16" s="9">
        <f>SUM(J17:J25)</f>
        <v>4207544.4300000006</v>
      </c>
      <c r="K16" s="9">
        <f>SUM(K17:K25)</f>
        <v>2177751.9500000002</v>
      </c>
      <c r="L16" s="9">
        <f>SUM(L17:L25)</f>
        <v>4021594.6499999994</v>
      </c>
      <c r="M16" s="9">
        <f>SUM(M17:M25)</f>
        <v>2078786.0799999998</v>
      </c>
      <c r="N16" s="40">
        <f>SUM(G16:M16)</f>
        <v>17027679.429999996</v>
      </c>
    </row>
    <row r="17" spans="1:14" x14ac:dyDescent="0.25">
      <c r="A17" s="11" t="s">
        <v>17</v>
      </c>
      <c r="B17" s="12"/>
      <c r="C17" s="12">
        <v>14972000</v>
      </c>
      <c r="D17" s="3"/>
      <c r="E17" s="12">
        <v>14972000</v>
      </c>
      <c r="F17" s="3"/>
      <c r="G17" s="12">
        <v>1133449.28</v>
      </c>
      <c r="H17" s="12">
        <v>904892.08</v>
      </c>
      <c r="I17" s="12">
        <v>1264216.3700000001</v>
      </c>
      <c r="J17" s="12">
        <v>563128.37</v>
      </c>
      <c r="K17" s="12">
        <v>1092726.3400000001</v>
      </c>
      <c r="L17" s="12">
        <v>1688995.64</v>
      </c>
      <c r="M17" s="12">
        <v>1275050.17</v>
      </c>
      <c r="N17" s="12">
        <f>SUM(G17:M17)</f>
        <v>7922458.25</v>
      </c>
    </row>
    <row r="18" spans="1:14" ht="25.5" x14ac:dyDescent="0.25">
      <c r="A18" s="11" t="s">
        <v>18</v>
      </c>
      <c r="B18" s="12"/>
      <c r="C18" s="12">
        <v>7000000</v>
      </c>
      <c r="E18" s="12">
        <v>11741149.369999999</v>
      </c>
      <c r="F18" s="13">
        <v>0</v>
      </c>
      <c r="G18" s="13">
        <v>0</v>
      </c>
      <c r="H18" s="13">
        <v>0</v>
      </c>
      <c r="I18" s="12">
        <v>60180</v>
      </c>
      <c r="J18" s="12">
        <v>2748490</v>
      </c>
      <c r="K18" s="12">
        <v>715557</v>
      </c>
      <c r="L18" s="12">
        <v>67054.679999999993</v>
      </c>
      <c r="M18" s="12">
        <v>437000</v>
      </c>
      <c r="N18" s="12">
        <f>SUM(G18:M18)</f>
        <v>4028281.68</v>
      </c>
    </row>
    <row r="19" spans="1:14" x14ac:dyDescent="0.25">
      <c r="A19" s="11" t="s">
        <v>19</v>
      </c>
      <c r="B19" s="12"/>
      <c r="C19" s="12">
        <v>320000</v>
      </c>
      <c r="E19" s="12">
        <v>320000</v>
      </c>
      <c r="F19" s="13">
        <v>0</v>
      </c>
      <c r="G19" s="13">
        <v>0</v>
      </c>
      <c r="H19" s="12">
        <v>23700</v>
      </c>
      <c r="I19" s="12">
        <v>-3100</v>
      </c>
      <c r="J19" s="12">
        <v>15150</v>
      </c>
      <c r="K19" s="12">
        <v>13100</v>
      </c>
      <c r="L19" s="12">
        <v>35500</v>
      </c>
      <c r="M19" s="12">
        <v>46950</v>
      </c>
      <c r="N19" s="12">
        <f>SUM(G19:M19)</f>
        <v>131300</v>
      </c>
    </row>
    <row r="20" spans="1:14" x14ac:dyDescent="0.25">
      <c r="A20" s="11" t="s">
        <v>20</v>
      </c>
      <c r="B20" s="12"/>
      <c r="C20" s="12">
        <v>410000</v>
      </c>
      <c r="E20" s="12">
        <v>410000</v>
      </c>
      <c r="F20" s="13">
        <v>0</v>
      </c>
      <c r="G20" s="13">
        <v>0</v>
      </c>
      <c r="H20" s="13">
        <v>0</v>
      </c>
      <c r="I20" s="12">
        <v>120000</v>
      </c>
      <c r="J20" s="13">
        <v>0</v>
      </c>
      <c r="K20" s="13">
        <v>0</v>
      </c>
      <c r="L20" s="13">
        <v>0</v>
      </c>
      <c r="M20" s="13">
        <v>0</v>
      </c>
      <c r="N20" s="12">
        <f t="shared" ref="N18:N25" si="3">SUM(G20:M20)</f>
        <v>120000</v>
      </c>
    </row>
    <row r="21" spans="1:14" x14ac:dyDescent="0.25">
      <c r="A21" s="11" t="s">
        <v>21</v>
      </c>
      <c r="B21" s="12"/>
      <c r="C21" s="12">
        <v>3080000</v>
      </c>
      <c r="E21" s="12">
        <v>6361000</v>
      </c>
      <c r="F21" s="13">
        <v>0</v>
      </c>
      <c r="G21" s="13">
        <v>0</v>
      </c>
      <c r="H21" s="13">
        <v>0</v>
      </c>
      <c r="I21" s="12">
        <v>153400</v>
      </c>
      <c r="J21" s="13">
        <v>0</v>
      </c>
      <c r="K21" s="50">
        <v>106855.61</v>
      </c>
      <c r="L21" s="50">
        <v>191388.13</v>
      </c>
      <c r="M21" s="13">
        <v>0</v>
      </c>
      <c r="N21" s="12">
        <f t="shared" si="3"/>
        <v>451643.74</v>
      </c>
    </row>
    <row r="22" spans="1:14" x14ac:dyDescent="0.25">
      <c r="A22" s="11" t="s">
        <v>22</v>
      </c>
      <c r="B22" s="12"/>
      <c r="C22" s="12">
        <v>1400000</v>
      </c>
      <c r="E22" s="12">
        <v>1400000</v>
      </c>
      <c r="F22" s="13">
        <v>0</v>
      </c>
      <c r="G22" s="13">
        <v>0</v>
      </c>
      <c r="H22" s="12">
        <v>28044</v>
      </c>
      <c r="I22" s="13">
        <v>0</v>
      </c>
      <c r="J22" s="12">
        <v>28044</v>
      </c>
      <c r="K22" s="13">
        <v>0</v>
      </c>
      <c r="L22" s="50">
        <v>1182090.08</v>
      </c>
      <c r="M22" s="50">
        <v>189097.11</v>
      </c>
      <c r="N22" s="12">
        <f>SUM(G22:M22)</f>
        <v>1427275.19</v>
      </c>
    </row>
    <row r="23" spans="1:14" ht="38.25" x14ac:dyDescent="0.25">
      <c r="A23" s="11" t="s">
        <v>23</v>
      </c>
      <c r="B23" s="12"/>
      <c r="C23" s="12">
        <v>2780000</v>
      </c>
      <c r="E23" s="12">
        <v>5863128.9199999999</v>
      </c>
      <c r="F23" s="13">
        <v>0</v>
      </c>
      <c r="G23" s="13">
        <v>0</v>
      </c>
      <c r="H23" s="13">
        <v>0</v>
      </c>
      <c r="I23" s="12">
        <v>269870.93</v>
      </c>
      <c r="J23" s="12">
        <v>120071.56</v>
      </c>
      <c r="K23" s="12">
        <v>37760</v>
      </c>
      <c r="L23" s="12">
        <v>134005.03</v>
      </c>
      <c r="M23" s="12">
        <v>118357.8</v>
      </c>
      <c r="N23" s="12">
        <f>SUM(G23:M23)</f>
        <v>680065.32000000007</v>
      </c>
    </row>
    <row r="24" spans="1:14" ht="25.5" x14ac:dyDescent="0.25">
      <c r="A24" s="11" t="s">
        <v>24</v>
      </c>
      <c r="B24" s="12"/>
      <c r="C24" s="12">
        <v>6090000</v>
      </c>
      <c r="E24" s="12">
        <v>19928636.949999999</v>
      </c>
      <c r="F24" s="13">
        <v>0</v>
      </c>
      <c r="G24" s="13">
        <v>0</v>
      </c>
      <c r="H24" s="13">
        <v>0</v>
      </c>
      <c r="I24" s="12">
        <v>280096</v>
      </c>
      <c r="J24" s="12">
        <v>448029.16</v>
      </c>
      <c r="K24" s="12">
        <v>234940</v>
      </c>
      <c r="L24" s="12">
        <v>274886.59000000003</v>
      </c>
      <c r="M24" s="12">
        <v>12331</v>
      </c>
      <c r="N24" s="12">
        <f t="shared" si="3"/>
        <v>1250282.75</v>
      </c>
    </row>
    <row r="25" spans="1:14" x14ac:dyDescent="0.25">
      <c r="A25" s="11" t="s">
        <v>25</v>
      </c>
      <c r="B25" s="12"/>
      <c r="C25" s="12">
        <v>2900000</v>
      </c>
      <c r="E25" s="12">
        <v>7429032.6600000001</v>
      </c>
      <c r="F25" s="13">
        <v>0</v>
      </c>
      <c r="G25" s="13">
        <v>0</v>
      </c>
      <c r="H25" s="13">
        <v>0</v>
      </c>
      <c r="I25" s="12">
        <v>307253.65999999997</v>
      </c>
      <c r="J25" s="12">
        <v>284631.34000000003</v>
      </c>
      <c r="K25" s="12">
        <v>-23187</v>
      </c>
      <c r="L25" s="12">
        <v>447674.5</v>
      </c>
      <c r="M25" s="13">
        <v>0</v>
      </c>
      <c r="N25" s="12">
        <f t="shared" si="3"/>
        <v>1016372.5</v>
      </c>
    </row>
    <row r="26" spans="1:14" x14ac:dyDescent="0.25">
      <c r="A26" s="7" t="s">
        <v>26</v>
      </c>
      <c r="B26" s="40"/>
      <c r="C26" s="40">
        <f>SUM(C27:C35)</f>
        <v>33776309</v>
      </c>
      <c r="D26" s="14"/>
      <c r="E26" s="40">
        <f>SUM(E27:E35)</f>
        <v>22953901.57</v>
      </c>
      <c r="F26" s="15">
        <v>0</v>
      </c>
      <c r="G26" s="15">
        <v>0</v>
      </c>
      <c r="H26" s="15">
        <v>0</v>
      </c>
      <c r="I26" s="9">
        <f>SUM(I27:I35)</f>
        <v>1506450.81</v>
      </c>
      <c r="J26" s="9">
        <f>SUM(J27:J35)</f>
        <v>2724076.6</v>
      </c>
      <c r="K26" s="9">
        <f>SUM(K27:K35)</f>
        <v>405289.19</v>
      </c>
      <c r="L26" s="9">
        <f>SUM(L27:L35)</f>
        <v>570455.82000000007</v>
      </c>
      <c r="M26" s="9">
        <f>SUM(M27:M35)</f>
        <v>1277037.55</v>
      </c>
      <c r="N26" s="9">
        <f>SUM(H26:L26)</f>
        <v>5206272.4200000009</v>
      </c>
    </row>
    <row r="27" spans="1:14" ht="25.5" x14ac:dyDescent="0.25">
      <c r="A27" s="11" t="s">
        <v>27</v>
      </c>
      <c r="B27" s="36"/>
      <c r="C27" s="36">
        <v>650000</v>
      </c>
      <c r="E27" s="36">
        <v>781610</v>
      </c>
      <c r="F27" s="13">
        <v>0</v>
      </c>
      <c r="G27" s="13">
        <v>0</v>
      </c>
      <c r="H27" s="13">
        <v>0</v>
      </c>
      <c r="I27" s="12">
        <v>78220</v>
      </c>
      <c r="J27" s="12">
        <v>98967.22</v>
      </c>
      <c r="K27" s="12">
        <v>48040</v>
      </c>
      <c r="L27" s="12">
        <v>25200</v>
      </c>
      <c r="M27" s="13">
        <v>0</v>
      </c>
      <c r="N27" s="12">
        <f>SUM(H27:M27)</f>
        <v>250427.22</v>
      </c>
    </row>
    <row r="28" spans="1:14" x14ac:dyDescent="0.25">
      <c r="A28" s="11" t="s">
        <v>28</v>
      </c>
      <c r="B28" s="36"/>
      <c r="C28" s="36">
        <v>370000</v>
      </c>
      <c r="E28" s="36">
        <v>420000</v>
      </c>
      <c r="F28" s="13">
        <v>0</v>
      </c>
      <c r="G28" s="13">
        <v>0</v>
      </c>
      <c r="H28" s="13">
        <v>0</v>
      </c>
      <c r="I28" s="13">
        <v>0</v>
      </c>
      <c r="J28" s="12">
        <v>99474</v>
      </c>
      <c r="K28" s="12">
        <v>72924</v>
      </c>
      <c r="L28" s="13">
        <v>0</v>
      </c>
      <c r="M28" s="12">
        <v>61950</v>
      </c>
      <c r="N28" s="12">
        <f t="shared" ref="N28:N35" si="4">SUM(H28:M28)</f>
        <v>234348</v>
      </c>
    </row>
    <row r="29" spans="1:14" x14ac:dyDescent="0.25">
      <c r="A29" s="11" t="s">
        <v>84</v>
      </c>
      <c r="B29" s="36"/>
      <c r="C29" s="36">
        <v>24253597</v>
      </c>
      <c r="E29" s="36">
        <v>4952766.12</v>
      </c>
      <c r="F29" s="13">
        <v>0</v>
      </c>
      <c r="G29" s="13">
        <v>0</v>
      </c>
      <c r="H29" s="13">
        <v>0</v>
      </c>
      <c r="I29" s="12">
        <v>902656.12</v>
      </c>
      <c r="J29" s="12">
        <v>855399.2</v>
      </c>
      <c r="K29" s="13">
        <v>0</v>
      </c>
      <c r="L29" s="12">
        <v>-67054.679999999993</v>
      </c>
      <c r="M29" s="12">
        <v>265675.37</v>
      </c>
      <c r="N29" s="12">
        <f t="shared" si="4"/>
        <v>1956676.0099999998</v>
      </c>
    </row>
    <row r="30" spans="1:14" x14ac:dyDescent="0.25">
      <c r="A30" s="11" t="s">
        <v>86</v>
      </c>
      <c r="B30" s="36"/>
      <c r="C30" s="36">
        <v>50000</v>
      </c>
      <c r="E30" s="36">
        <v>75000</v>
      </c>
      <c r="F30" s="13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2">
        <v>38480.769999999997</v>
      </c>
      <c r="N30" s="12">
        <f t="shared" si="4"/>
        <v>38480.769999999997</v>
      </c>
    </row>
    <row r="31" spans="1:14" x14ac:dyDescent="0.25">
      <c r="A31" s="11" t="s">
        <v>85</v>
      </c>
      <c r="B31" s="36"/>
      <c r="C31" s="36">
        <v>528812</v>
      </c>
      <c r="E31" s="36">
        <v>568812</v>
      </c>
      <c r="F31" s="13">
        <v>0</v>
      </c>
      <c r="G31" s="13">
        <v>0</v>
      </c>
      <c r="H31" s="13">
        <v>0</v>
      </c>
      <c r="I31" s="13">
        <v>0</v>
      </c>
      <c r="J31" s="12">
        <v>99013.8</v>
      </c>
      <c r="K31" s="13">
        <v>0</v>
      </c>
      <c r="L31" s="13">
        <v>0</v>
      </c>
      <c r="M31" s="13">
        <v>0</v>
      </c>
      <c r="N31" s="12">
        <f t="shared" si="4"/>
        <v>99013.8</v>
      </c>
    </row>
    <row r="32" spans="1:14" ht="25.5" x14ac:dyDescent="0.25">
      <c r="A32" s="11" t="s">
        <v>29</v>
      </c>
      <c r="B32" s="36"/>
      <c r="C32" s="36">
        <v>535000</v>
      </c>
      <c r="E32" s="36">
        <v>2955000</v>
      </c>
      <c r="F32" s="13">
        <v>0</v>
      </c>
      <c r="G32" s="13">
        <v>0</v>
      </c>
      <c r="H32" s="13">
        <v>0</v>
      </c>
      <c r="I32" s="13">
        <v>0</v>
      </c>
      <c r="J32" s="12">
        <v>8326</v>
      </c>
      <c r="K32" s="13">
        <v>0</v>
      </c>
      <c r="L32" s="13">
        <v>0</v>
      </c>
      <c r="M32" s="13">
        <v>0</v>
      </c>
      <c r="N32" s="12">
        <f t="shared" si="4"/>
        <v>8326</v>
      </c>
    </row>
    <row r="33" spans="1:14" ht="24.75" customHeight="1" x14ac:dyDescent="0.25">
      <c r="A33" s="11" t="s">
        <v>30</v>
      </c>
      <c r="B33" s="36"/>
      <c r="C33" s="36">
        <v>4445000</v>
      </c>
      <c r="E33" s="36">
        <v>6545985.8899999997</v>
      </c>
      <c r="F33" s="13">
        <v>0</v>
      </c>
      <c r="G33" s="13">
        <v>0</v>
      </c>
      <c r="H33" s="13">
        <v>0</v>
      </c>
      <c r="I33" s="12">
        <v>2775.36</v>
      </c>
      <c r="J33" s="12">
        <v>953825.31</v>
      </c>
      <c r="K33" s="12">
        <v>135979.72</v>
      </c>
      <c r="L33" s="12">
        <v>612310.5</v>
      </c>
      <c r="M33" s="12">
        <v>687369.11</v>
      </c>
      <c r="N33" s="12">
        <f t="shared" si="4"/>
        <v>2392260</v>
      </c>
    </row>
    <row r="34" spans="1:14" ht="25.5" hidden="1" x14ac:dyDescent="0.25">
      <c r="A34" s="11" t="s">
        <v>31</v>
      </c>
      <c r="B34" s="36"/>
      <c r="C34" s="36"/>
      <c r="E34" s="36"/>
      <c r="F34" s="13">
        <v>0</v>
      </c>
      <c r="G34" s="13">
        <v>0</v>
      </c>
      <c r="H34" s="13">
        <v>0</v>
      </c>
      <c r="I34" s="12">
        <v>0</v>
      </c>
      <c r="J34" s="12">
        <v>0</v>
      </c>
      <c r="K34" s="12"/>
      <c r="L34" s="12"/>
      <c r="M34" s="12"/>
      <c r="N34" s="12">
        <f t="shared" si="4"/>
        <v>0</v>
      </c>
    </row>
    <row r="35" spans="1:14" x14ac:dyDescent="0.25">
      <c r="A35" s="11" t="s">
        <v>32</v>
      </c>
      <c r="B35" s="36"/>
      <c r="C35" s="36">
        <v>2943900</v>
      </c>
      <c r="E35" s="36">
        <v>6654727.5599999996</v>
      </c>
      <c r="F35" s="13">
        <v>0</v>
      </c>
      <c r="G35" s="13">
        <v>0</v>
      </c>
      <c r="H35" s="13">
        <v>0</v>
      </c>
      <c r="I35" s="12">
        <v>522799.33</v>
      </c>
      <c r="J35" s="12">
        <v>609071.06999999995</v>
      </c>
      <c r="K35" s="12">
        <v>148345.47</v>
      </c>
      <c r="L35" s="13">
        <v>0</v>
      </c>
      <c r="M35" s="12">
        <v>223562.3</v>
      </c>
      <c r="N35" s="12">
        <f>SUM(H35:M35)</f>
        <v>1503778.17</v>
      </c>
    </row>
    <row r="36" spans="1:14" x14ac:dyDescent="0.25">
      <c r="A36" s="7" t="s">
        <v>33</v>
      </c>
      <c r="B36" s="40"/>
      <c r="C36" s="40">
        <f t="shared" ref="C36" si="5">SUM(C37:C43)</f>
        <v>3700000</v>
      </c>
      <c r="D36" s="14"/>
      <c r="E36" s="40">
        <f t="shared" ref="E36" si="6">SUM(E37:E43)</f>
        <v>3700000</v>
      </c>
      <c r="F36" s="40">
        <f t="shared" ref="F36" si="7">SUM(F37:F43)</f>
        <v>0</v>
      </c>
      <c r="G36" s="15">
        <v>0</v>
      </c>
      <c r="H36" s="15">
        <v>0</v>
      </c>
      <c r="I36" s="40">
        <f>SUM(I37:I43)</f>
        <v>32481.68</v>
      </c>
      <c r="J36" s="15">
        <f t="shared" ref="J36:M36" si="8">SUM(J37:J43)</f>
        <v>0</v>
      </c>
      <c r="K36" s="15">
        <f t="shared" si="8"/>
        <v>0</v>
      </c>
      <c r="L36" s="15">
        <f t="shared" si="8"/>
        <v>0</v>
      </c>
      <c r="M36" s="40">
        <f t="shared" si="8"/>
        <v>650009.80000000005</v>
      </c>
      <c r="N36" s="9">
        <f>SUM(H36:L36)</f>
        <v>32481.68</v>
      </c>
    </row>
    <row r="37" spans="1:14" ht="25.5" x14ac:dyDescent="0.25">
      <c r="A37" s="11" t="s">
        <v>34</v>
      </c>
      <c r="B37" s="12"/>
      <c r="C37" s="12">
        <v>1600000</v>
      </c>
      <c r="E37" s="12">
        <v>1600000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</row>
    <row r="38" spans="1:14" ht="25.5" x14ac:dyDescent="0.25">
      <c r="A38" s="11" t="s">
        <v>35</v>
      </c>
      <c r="B38" s="37"/>
      <c r="C38" s="37">
        <v>0</v>
      </c>
      <c r="D38" s="13"/>
      <c r="E38" s="37">
        <v>0</v>
      </c>
      <c r="F38" s="13"/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</row>
    <row r="39" spans="1:14" ht="25.5" x14ac:dyDescent="0.25">
      <c r="A39" s="11" t="s">
        <v>36</v>
      </c>
      <c r="B39" s="37"/>
      <c r="C39" s="37">
        <v>0</v>
      </c>
      <c r="D39" s="13"/>
      <c r="E39" s="37">
        <v>0</v>
      </c>
      <c r="F39" s="13"/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 ht="25.5" x14ac:dyDescent="0.25">
      <c r="A40" s="11" t="s">
        <v>37</v>
      </c>
      <c r="B40" s="37"/>
      <c r="C40" s="37">
        <v>0</v>
      </c>
      <c r="D40" s="13"/>
      <c r="E40" s="37">
        <v>0</v>
      </c>
      <c r="F40" s="13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</row>
    <row r="41" spans="1:14" ht="25.5" x14ac:dyDescent="0.25">
      <c r="A41" s="11" t="s">
        <v>38</v>
      </c>
      <c r="B41" s="37"/>
      <c r="C41" s="37">
        <v>0</v>
      </c>
      <c r="D41" s="13"/>
      <c r="E41" s="37">
        <v>0</v>
      </c>
      <c r="F41" s="13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</row>
    <row r="42" spans="1:14" ht="25.5" x14ac:dyDescent="0.25">
      <c r="A42" s="11" t="s">
        <v>39</v>
      </c>
      <c r="B42" s="12"/>
      <c r="C42" s="12">
        <v>2100000</v>
      </c>
      <c r="D42" s="13"/>
      <c r="E42" s="12">
        <v>2100000</v>
      </c>
      <c r="F42" s="13">
        <v>0</v>
      </c>
      <c r="G42" s="13">
        <v>0</v>
      </c>
      <c r="H42" s="13">
        <v>0</v>
      </c>
      <c r="I42" s="12">
        <v>32481.68</v>
      </c>
      <c r="J42" s="13">
        <v>0</v>
      </c>
      <c r="K42" s="13">
        <v>0</v>
      </c>
      <c r="L42" s="13">
        <v>0</v>
      </c>
      <c r="M42" s="12">
        <v>650009.80000000005</v>
      </c>
      <c r="N42" s="12">
        <f>SUM(H42:L42)</f>
        <v>32481.68</v>
      </c>
    </row>
    <row r="43" spans="1:14" ht="24.75" customHeight="1" x14ac:dyDescent="0.25">
      <c r="A43" s="11" t="s">
        <v>40</v>
      </c>
      <c r="B43" s="37"/>
      <c r="C43" s="37">
        <v>0</v>
      </c>
      <c r="D43" s="13"/>
      <c r="E43" s="37">
        <v>0</v>
      </c>
      <c r="F43" s="13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</row>
    <row r="44" spans="1:14" ht="3" hidden="1" customHeight="1" x14ac:dyDescent="0.25">
      <c r="A44" s="16" t="s">
        <v>41</v>
      </c>
      <c r="B44" s="38"/>
      <c r="C44" s="38"/>
      <c r="D44" s="15"/>
      <c r="E44" s="15"/>
      <c r="F44" s="15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/>
      <c r="M44" s="15"/>
      <c r="N44" s="12">
        <f t="shared" ref="N44:N51" si="9">SUM(H44:J44)</f>
        <v>0</v>
      </c>
    </row>
    <row r="45" spans="1:14" ht="25.5" hidden="1" x14ac:dyDescent="0.25">
      <c r="A45" s="11" t="s">
        <v>42</v>
      </c>
      <c r="B45" s="37"/>
      <c r="C45" s="37"/>
      <c r="D45" s="13"/>
      <c r="E45" s="13"/>
      <c r="F45" s="13"/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  <c r="M45" s="13"/>
      <c r="N45" s="12">
        <f t="shared" si="9"/>
        <v>0</v>
      </c>
    </row>
    <row r="46" spans="1:14" ht="25.5" hidden="1" x14ac:dyDescent="0.25">
      <c r="A46" s="11" t="s">
        <v>43</v>
      </c>
      <c r="B46" s="37"/>
      <c r="C46" s="37"/>
      <c r="D46" s="13"/>
      <c r="E46" s="13"/>
      <c r="F46" s="13"/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2">
        <f t="shared" si="9"/>
        <v>0</v>
      </c>
    </row>
    <row r="47" spans="1:14" ht="11.25" hidden="1" customHeight="1" x14ac:dyDescent="0.25">
      <c r="A47" s="11" t="s">
        <v>44</v>
      </c>
      <c r="B47" s="37"/>
      <c r="C47" s="37"/>
      <c r="D47" s="13"/>
      <c r="E47" s="13"/>
      <c r="F47" s="13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  <c r="M47" s="13"/>
      <c r="N47" s="12">
        <f t="shared" si="9"/>
        <v>0</v>
      </c>
    </row>
    <row r="48" spans="1:14" ht="25.5" hidden="1" x14ac:dyDescent="0.25">
      <c r="A48" s="11" t="s">
        <v>45</v>
      </c>
      <c r="B48" s="37"/>
      <c r="C48" s="37"/>
      <c r="D48" s="13"/>
      <c r="E48" s="13"/>
      <c r="F48" s="13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  <c r="M48" s="13"/>
      <c r="N48" s="12">
        <f t="shared" si="9"/>
        <v>0</v>
      </c>
    </row>
    <row r="49" spans="1:14" ht="25.5" hidden="1" x14ac:dyDescent="0.25">
      <c r="A49" s="11" t="s">
        <v>46</v>
      </c>
      <c r="B49" s="37"/>
      <c r="C49" s="37"/>
      <c r="D49" s="13"/>
      <c r="E49" s="13"/>
      <c r="F49" s="13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  <c r="M49" s="13"/>
      <c r="N49" s="12">
        <f t="shared" si="9"/>
        <v>0</v>
      </c>
    </row>
    <row r="50" spans="1:14" ht="25.5" hidden="1" x14ac:dyDescent="0.25">
      <c r="A50" s="11" t="s">
        <v>47</v>
      </c>
      <c r="B50" s="37"/>
      <c r="C50" s="37"/>
      <c r="D50" s="13"/>
      <c r="E50" s="13"/>
      <c r="F50" s="13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  <c r="M50" s="13"/>
      <c r="N50" s="12">
        <f t="shared" si="9"/>
        <v>0</v>
      </c>
    </row>
    <row r="51" spans="1:14" ht="25.5" hidden="1" x14ac:dyDescent="0.25">
      <c r="A51" s="11" t="s">
        <v>48</v>
      </c>
      <c r="B51" s="37"/>
      <c r="C51" s="37"/>
      <c r="D51" s="13"/>
      <c r="E51" s="13"/>
      <c r="F51" s="13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  <c r="M51" s="13"/>
      <c r="N51" s="12">
        <f t="shared" si="9"/>
        <v>0</v>
      </c>
    </row>
    <row r="52" spans="1:14" ht="30" x14ac:dyDescent="0.25">
      <c r="A52" s="7" t="s">
        <v>49</v>
      </c>
      <c r="B52" s="41"/>
      <c r="C52" s="41">
        <f>SUM(C53:C61)</f>
        <v>45000000</v>
      </c>
      <c r="D52" s="17"/>
      <c r="E52" s="41">
        <f>SUM(E53:E61)</f>
        <v>106149777.53</v>
      </c>
      <c r="F52" s="15">
        <f t="shared" ref="F52" si="10">SUM(E53:F61)</f>
        <v>106149777.53</v>
      </c>
      <c r="G52" s="15">
        <f>SUM(F53:G61)</f>
        <v>0</v>
      </c>
      <c r="H52" s="15">
        <f>SUM(G53:H61)</f>
        <v>0</v>
      </c>
      <c r="I52" s="41">
        <f>SUM(I53:I61)</f>
        <v>3690804.92</v>
      </c>
      <c r="J52" s="41">
        <f>SUM(J53:J61)</f>
        <v>3077614.49</v>
      </c>
      <c r="K52" s="41">
        <f>SUM(K53:K61)</f>
        <v>3360302.93</v>
      </c>
      <c r="L52" s="41">
        <f>SUM(L53:L61)</f>
        <v>203618.09000000003</v>
      </c>
      <c r="M52" s="41">
        <f>SUM(M53:M61)</f>
        <v>1811880.73</v>
      </c>
      <c r="N52" s="9">
        <f>SUM(G52:L52)</f>
        <v>10332340.43</v>
      </c>
    </row>
    <row r="53" spans="1:14" x14ac:dyDescent="0.25">
      <c r="A53" s="11" t="s">
        <v>50</v>
      </c>
      <c r="B53" s="37"/>
      <c r="C53" s="36">
        <v>0</v>
      </c>
      <c r="E53" s="36">
        <v>33680626.520000003</v>
      </c>
      <c r="F53" s="13">
        <v>0</v>
      </c>
      <c r="G53" s="13">
        <v>0</v>
      </c>
      <c r="H53" s="13">
        <v>0</v>
      </c>
      <c r="I53" s="12">
        <v>2399260.63</v>
      </c>
      <c r="J53" s="12">
        <v>1476007.77</v>
      </c>
      <c r="K53" s="12">
        <v>2386802.9300000002</v>
      </c>
      <c r="L53" s="12">
        <v>39078.89</v>
      </c>
      <c r="M53" s="12">
        <v>511880.97</v>
      </c>
      <c r="N53" s="12">
        <f>SUM(G53:L53)</f>
        <v>6301150.2199999997</v>
      </c>
    </row>
    <row r="54" spans="1:14" ht="25.5" x14ac:dyDescent="0.25">
      <c r="A54" s="11" t="s">
        <v>51</v>
      </c>
      <c r="B54" s="37"/>
      <c r="C54" s="37">
        <v>0</v>
      </c>
      <c r="E54" s="36">
        <v>130424.29</v>
      </c>
      <c r="F54" s="13">
        <v>0</v>
      </c>
      <c r="G54" s="13">
        <v>0</v>
      </c>
      <c r="H54" s="13">
        <v>0</v>
      </c>
      <c r="I54" s="12">
        <v>130424.29</v>
      </c>
      <c r="J54" s="13">
        <v>0</v>
      </c>
      <c r="K54" s="13">
        <v>0</v>
      </c>
      <c r="L54" s="13">
        <v>0</v>
      </c>
      <c r="M54" s="13">
        <v>0</v>
      </c>
      <c r="N54" s="12">
        <f t="shared" ref="N54:N59" si="11">SUM(G54:L54)</f>
        <v>130424.29</v>
      </c>
    </row>
    <row r="55" spans="1:14" ht="25.5" x14ac:dyDescent="0.25">
      <c r="A55" s="11" t="s">
        <v>52</v>
      </c>
      <c r="B55" s="37"/>
      <c r="C55" s="37">
        <v>0</v>
      </c>
      <c r="E55" s="36">
        <v>50000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25.5" x14ac:dyDescent="0.25">
      <c r="A56" s="11" t="s">
        <v>53</v>
      </c>
      <c r="B56" s="37"/>
      <c r="C56" s="37">
        <v>0</v>
      </c>
      <c r="E56" s="36">
        <v>100000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ht="25.5" x14ac:dyDescent="0.25">
      <c r="A57" s="11" t="s">
        <v>54</v>
      </c>
      <c r="B57" s="37"/>
      <c r="C57" s="37">
        <v>0</v>
      </c>
      <c r="E57" s="36">
        <v>23686120</v>
      </c>
      <c r="F57" s="13">
        <v>0</v>
      </c>
      <c r="G57" s="13">
        <v>0</v>
      </c>
      <c r="H57" s="13">
        <v>0</v>
      </c>
      <c r="I57" s="12">
        <v>1161120</v>
      </c>
      <c r="J57" s="13">
        <v>0</v>
      </c>
      <c r="K57" s="50">
        <v>973500</v>
      </c>
      <c r="L57" s="50">
        <v>164539.20000000001</v>
      </c>
      <c r="M57" s="50">
        <v>1299999.76</v>
      </c>
      <c r="N57" s="12">
        <f t="shared" si="11"/>
        <v>2299159.2000000002</v>
      </c>
    </row>
    <row r="58" spans="1:14" x14ac:dyDescent="0.25">
      <c r="A58" s="11" t="s">
        <v>55</v>
      </c>
      <c r="B58" s="37"/>
      <c r="C58" s="37">
        <v>0</v>
      </c>
      <c r="E58" s="36">
        <v>2126606.7200000002</v>
      </c>
      <c r="F58" s="13">
        <v>0</v>
      </c>
      <c r="G58" s="13">
        <v>0</v>
      </c>
      <c r="H58" s="13">
        <v>0</v>
      </c>
      <c r="I58" s="13">
        <v>0</v>
      </c>
      <c r="J58" s="12">
        <v>1601606.72</v>
      </c>
      <c r="K58" s="13">
        <v>0</v>
      </c>
      <c r="L58" s="13">
        <v>0</v>
      </c>
      <c r="M58" s="13">
        <v>0</v>
      </c>
      <c r="N58" s="12">
        <f t="shared" si="11"/>
        <v>1601606.72</v>
      </c>
    </row>
    <row r="59" spans="1:14" hidden="1" x14ac:dyDescent="0.25">
      <c r="A59" s="11" t="s">
        <v>56</v>
      </c>
      <c r="B59" s="37"/>
      <c r="C59" s="37">
        <v>0</v>
      </c>
      <c r="D59" s="13"/>
      <c r="E59" s="36"/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/>
      <c r="N59" s="12">
        <f t="shared" si="11"/>
        <v>0</v>
      </c>
    </row>
    <row r="60" spans="1:14" x14ac:dyDescent="0.25">
      <c r="A60" s="11" t="s">
        <v>57</v>
      </c>
      <c r="B60" s="37"/>
      <c r="C60" s="37">
        <v>0</v>
      </c>
      <c r="E60" s="36">
        <v>1376000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 ht="25.5" x14ac:dyDescent="0.25">
      <c r="A61" s="11" t="s">
        <v>58</v>
      </c>
      <c r="B61" s="39"/>
      <c r="C61" s="39">
        <v>45000000</v>
      </c>
      <c r="E61" s="39">
        <v>45000000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x14ac:dyDescent="0.25">
      <c r="A62" s="7" t="s">
        <v>59</v>
      </c>
      <c r="B62" s="42"/>
      <c r="C62" s="42">
        <v>0</v>
      </c>
      <c r="D62" s="15"/>
      <c r="E62" s="41">
        <f>SUM(E63:E66)</f>
        <v>10273804.710000001</v>
      </c>
      <c r="F62" s="15">
        <f t="shared" ref="F62" si="12">SUM(F63)</f>
        <v>0</v>
      </c>
      <c r="G62" s="15">
        <f t="shared" ref="G62:N62" si="13">SUM(G63)</f>
        <v>0</v>
      </c>
      <c r="H62" s="15">
        <f t="shared" si="13"/>
        <v>0</v>
      </c>
      <c r="I62" s="15">
        <f t="shared" si="13"/>
        <v>0</v>
      </c>
      <c r="J62" s="41">
        <f t="shared" si="13"/>
        <v>2054760.95</v>
      </c>
      <c r="K62" s="15">
        <f t="shared" si="13"/>
        <v>0</v>
      </c>
      <c r="L62" s="15">
        <f t="shared" si="13"/>
        <v>0</v>
      </c>
      <c r="M62" s="15">
        <f t="shared" si="13"/>
        <v>0</v>
      </c>
      <c r="N62" s="41">
        <f t="shared" si="13"/>
        <v>2054760.95</v>
      </c>
    </row>
    <row r="63" spans="1:14" x14ac:dyDescent="0.25">
      <c r="A63" s="11" t="s">
        <v>60</v>
      </c>
      <c r="B63" s="37"/>
      <c r="C63" s="37">
        <v>0</v>
      </c>
      <c r="E63" s="39">
        <v>10273804.710000001</v>
      </c>
      <c r="G63" s="13">
        <v>0</v>
      </c>
      <c r="H63" s="13">
        <v>0</v>
      </c>
      <c r="I63" s="13">
        <v>0</v>
      </c>
      <c r="J63" s="39">
        <v>2054760.95</v>
      </c>
      <c r="K63" s="13">
        <v>0</v>
      </c>
      <c r="L63" s="13">
        <v>0</v>
      </c>
      <c r="M63" s="13">
        <v>0</v>
      </c>
      <c r="N63" s="39">
        <f>SUM(G63:K63)</f>
        <v>2054760.95</v>
      </c>
    </row>
    <row r="64" spans="1:14" x14ac:dyDescent="0.25">
      <c r="A64" s="11" t="s">
        <v>61</v>
      </c>
      <c r="B64" s="37"/>
      <c r="C64" s="37">
        <v>0</v>
      </c>
      <c r="E64" s="37">
        <v>0</v>
      </c>
      <c r="G64" s="13"/>
      <c r="H64" s="13"/>
      <c r="I64" s="13"/>
      <c r="J64" s="13"/>
      <c r="K64" s="13">
        <v>0</v>
      </c>
      <c r="L64" s="13">
        <v>0</v>
      </c>
      <c r="M64" s="13">
        <v>0</v>
      </c>
      <c r="N64" s="13">
        <v>0</v>
      </c>
    </row>
    <row r="65" spans="1:15" ht="25.5" x14ac:dyDescent="0.25">
      <c r="A65" s="11" t="s">
        <v>62</v>
      </c>
      <c r="B65" s="37"/>
      <c r="C65" s="37">
        <v>0</v>
      </c>
      <c r="D65" s="13"/>
      <c r="E65" s="37">
        <v>0</v>
      </c>
      <c r="F65" s="13"/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5" ht="38.25" x14ac:dyDescent="0.25">
      <c r="A66" s="11" t="s">
        <v>63</v>
      </c>
      <c r="B66" s="37"/>
      <c r="C66" s="37">
        <v>0</v>
      </c>
      <c r="D66" s="13"/>
      <c r="E66" s="37">
        <v>0</v>
      </c>
      <c r="F66" s="13"/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5" ht="30" x14ac:dyDescent="0.25">
      <c r="A67" s="16" t="s">
        <v>64</v>
      </c>
      <c r="B67" s="42"/>
      <c r="C67" s="42">
        <f t="shared" ref="C67" si="14">SUM(C68:C69)</f>
        <v>0</v>
      </c>
      <c r="D67" s="15"/>
      <c r="E67" s="15">
        <v>0</v>
      </c>
      <c r="F67" s="15"/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</row>
    <row r="68" spans="1:15" x14ac:dyDescent="0.25">
      <c r="A68" s="11" t="s">
        <v>65</v>
      </c>
      <c r="B68" s="37"/>
      <c r="C68" s="37">
        <v>0</v>
      </c>
      <c r="D68" s="13"/>
      <c r="E68" s="13">
        <v>0</v>
      </c>
      <c r="F68" s="13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5" ht="25.5" x14ac:dyDescent="0.25">
      <c r="A69" s="11" t="s">
        <v>66</v>
      </c>
      <c r="B69" s="37"/>
      <c r="C69" s="37">
        <v>0</v>
      </c>
      <c r="D69" s="13"/>
      <c r="E69" s="13">
        <v>0</v>
      </c>
      <c r="F69" s="13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5" x14ac:dyDescent="0.25">
      <c r="A70" s="16" t="s">
        <v>67</v>
      </c>
      <c r="B70" s="42"/>
      <c r="C70" s="42">
        <f t="shared" ref="C70" si="15">SUM(C71:C73)</f>
        <v>0</v>
      </c>
      <c r="D70" s="15"/>
      <c r="E70" s="15">
        <v>0</v>
      </c>
      <c r="F70" s="15"/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</row>
    <row r="71" spans="1:15" ht="25.5" x14ac:dyDescent="0.25">
      <c r="A71" s="11" t="s">
        <v>68</v>
      </c>
      <c r="B71" s="37"/>
      <c r="C71" s="37">
        <v>0</v>
      </c>
      <c r="D71" s="13"/>
      <c r="E71" s="13">
        <v>0</v>
      </c>
      <c r="F71" s="13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5" ht="25.5" x14ac:dyDescent="0.25">
      <c r="A72" s="11" t="s">
        <v>69</v>
      </c>
      <c r="B72" s="37"/>
      <c r="C72" s="37">
        <v>0</v>
      </c>
      <c r="D72" s="13"/>
      <c r="E72" s="13">
        <v>0</v>
      </c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5" ht="25.5" x14ac:dyDescent="0.25">
      <c r="A73" s="11" t="s">
        <v>70</v>
      </c>
      <c r="B73" s="37"/>
      <c r="C73" s="37">
        <v>0</v>
      </c>
      <c r="D73" s="13"/>
      <c r="E73" s="13">
        <v>0</v>
      </c>
      <c r="F73" s="13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</row>
    <row r="74" spans="1:15" x14ac:dyDescent="0.25">
      <c r="A74" s="18"/>
      <c r="B74" s="18"/>
      <c r="C74" s="18"/>
      <c r="D74" s="13"/>
      <c r="E74" s="13">
        <v>0</v>
      </c>
      <c r="F74" s="13"/>
      <c r="G74" s="13"/>
      <c r="H74" s="13"/>
      <c r="I74" s="13"/>
      <c r="J74" s="13"/>
      <c r="K74" s="13"/>
      <c r="L74" s="13"/>
      <c r="M74" s="13"/>
      <c r="N74" s="18"/>
    </row>
    <row r="75" spans="1:15" x14ac:dyDescent="0.25">
      <c r="A75" s="19" t="s">
        <v>71</v>
      </c>
      <c r="B75" s="43"/>
      <c r="C75" s="43">
        <f t="shared" ref="C75" si="16">+C62+C52+C36+C26+C16+C10</f>
        <v>294009971</v>
      </c>
      <c r="D75" s="20"/>
      <c r="E75" s="43">
        <v>385230093.70999998</v>
      </c>
      <c r="F75" s="20"/>
      <c r="G75" s="20">
        <f t="shared" ref="G75:M75" si="17">SUM(G10+G16+G26+G36+G52+G62)</f>
        <v>12660396.799999999</v>
      </c>
      <c r="H75" s="20">
        <f t="shared" si="17"/>
        <v>12327585.050000001</v>
      </c>
      <c r="I75" s="20">
        <f t="shared" si="17"/>
        <v>19581773.300000001</v>
      </c>
      <c r="J75" s="20">
        <f t="shared" si="17"/>
        <v>32251702.379999999</v>
      </c>
      <c r="K75" s="20">
        <f t="shared" si="17"/>
        <v>17891278.110000003</v>
      </c>
      <c r="L75" s="20">
        <f t="shared" si="17"/>
        <v>17129212.419999998</v>
      </c>
      <c r="M75" s="20">
        <f t="shared" si="17"/>
        <v>17758721.27</v>
      </c>
      <c r="N75" s="43">
        <f>SUM(G75:M75)</f>
        <v>129600669.33</v>
      </c>
      <c r="O75" s="3"/>
    </row>
    <row r="76" spans="1:15" x14ac:dyDescent="0.25">
      <c r="A76" s="21"/>
      <c r="B76" s="21"/>
      <c r="G76" s="22"/>
      <c r="H76" s="22"/>
      <c r="I76" s="22"/>
      <c r="J76" s="22"/>
      <c r="K76" s="22"/>
      <c r="L76" s="22"/>
      <c r="M76" s="22"/>
    </row>
    <row r="77" spans="1:15" x14ac:dyDescent="0.25">
      <c r="A77" s="4" t="s">
        <v>72</v>
      </c>
      <c r="B77" s="4"/>
      <c r="C77" s="4"/>
      <c r="D77" s="4"/>
      <c r="E77" s="4"/>
      <c r="F77" s="4"/>
      <c r="G77" s="4"/>
      <c r="H77" s="23"/>
      <c r="I77" s="23"/>
      <c r="J77" s="23"/>
      <c r="K77" s="23"/>
      <c r="L77" s="23"/>
      <c r="M77" s="23"/>
      <c r="N77" s="4"/>
    </row>
    <row r="78" spans="1:15" x14ac:dyDescent="0.25">
      <c r="A78" s="7" t="s">
        <v>73</v>
      </c>
      <c r="B78" s="15"/>
      <c r="C78" s="15">
        <v>0</v>
      </c>
      <c r="D78" s="15"/>
      <c r="E78" s="15">
        <v>0</v>
      </c>
      <c r="F78" s="15"/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</row>
    <row r="79" spans="1:15" ht="25.5" x14ac:dyDescent="0.25">
      <c r="A79" s="11" t="s">
        <v>74</v>
      </c>
      <c r="B79" s="37"/>
      <c r="C79" s="37">
        <v>0</v>
      </c>
      <c r="D79" s="13"/>
      <c r="E79" s="37">
        <v>0</v>
      </c>
      <c r="F79" s="13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37">
        <v>0</v>
      </c>
    </row>
    <row r="80" spans="1:15" ht="25.5" x14ac:dyDescent="0.25">
      <c r="A80" s="11" t="s">
        <v>75</v>
      </c>
      <c r="B80" s="37"/>
      <c r="C80" s="37">
        <v>0</v>
      </c>
      <c r="D80" s="13"/>
      <c r="E80" s="37">
        <v>0</v>
      </c>
      <c r="F80" s="13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37">
        <v>0</v>
      </c>
    </row>
    <row r="81" spans="1:16" x14ac:dyDescent="0.25">
      <c r="A81" s="7" t="s">
        <v>76</v>
      </c>
      <c r="B81" s="15"/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</row>
    <row r="82" spans="1:16" x14ac:dyDescent="0.25">
      <c r="A82" s="11" t="s">
        <v>77</v>
      </c>
      <c r="B82" s="37"/>
      <c r="C82" s="37">
        <v>0</v>
      </c>
      <c r="D82" s="13"/>
      <c r="E82" s="37">
        <v>0</v>
      </c>
      <c r="F82" s="13"/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37">
        <v>0</v>
      </c>
    </row>
    <row r="83" spans="1:16" ht="25.5" x14ac:dyDescent="0.25">
      <c r="A83" s="11" t="s">
        <v>78</v>
      </c>
      <c r="B83" s="37"/>
      <c r="C83" s="37">
        <v>0</v>
      </c>
      <c r="D83" s="13"/>
      <c r="E83" s="37">
        <v>0</v>
      </c>
      <c r="F83" s="13"/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37">
        <v>0</v>
      </c>
    </row>
    <row r="84" spans="1:16" x14ac:dyDescent="0.25">
      <c r="A84" s="7" t="s">
        <v>79</v>
      </c>
      <c r="B84" s="15"/>
      <c r="C84" s="15">
        <v>0</v>
      </c>
      <c r="D84" s="15"/>
      <c r="E84" s="15">
        <v>0</v>
      </c>
      <c r="F84" s="15"/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</row>
    <row r="85" spans="1:16" ht="25.5" x14ac:dyDescent="0.25">
      <c r="A85" s="11" t="s">
        <v>80</v>
      </c>
      <c r="B85" s="37"/>
      <c r="C85" s="37">
        <v>0</v>
      </c>
      <c r="D85" s="13"/>
      <c r="E85" s="37">
        <v>0</v>
      </c>
      <c r="F85" s="13"/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37">
        <v>0</v>
      </c>
    </row>
    <row r="86" spans="1:16" x14ac:dyDescent="0.25">
      <c r="A86" s="19" t="s">
        <v>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8" spans="1:16" ht="31.5" x14ac:dyDescent="0.25">
      <c r="A88" s="25" t="s">
        <v>82</v>
      </c>
      <c r="B88" s="26"/>
      <c r="C88" s="26">
        <f t="shared" ref="C88" si="18">+C75</f>
        <v>294009971</v>
      </c>
      <c r="D88" s="26"/>
      <c r="E88" s="26">
        <f>+E75</f>
        <v>385230093.70999998</v>
      </c>
      <c r="F88" s="26"/>
      <c r="G88" s="27">
        <f t="shared" ref="G88" si="19">SUM(G75)</f>
        <v>12660396.799999999</v>
      </c>
      <c r="H88" s="27">
        <f t="shared" ref="H88:N88" si="20">SUM(H75)</f>
        <v>12327585.050000001</v>
      </c>
      <c r="I88" s="27">
        <f t="shared" si="20"/>
        <v>19581773.300000001</v>
      </c>
      <c r="J88" s="27">
        <f t="shared" si="20"/>
        <v>32251702.379999999</v>
      </c>
      <c r="K88" s="27">
        <f t="shared" si="20"/>
        <v>17891278.110000003</v>
      </c>
      <c r="L88" s="27">
        <f t="shared" si="20"/>
        <v>17129212.419999998</v>
      </c>
      <c r="M88" s="27">
        <f t="shared" si="20"/>
        <v>17758721.27</v>
      </c>
      <c r="N88" s="26">
        <f t="shared" si="20"/>
        <v>129600669.33</v>
      </c>
    </row>
    <row r="89" spans="1:16" ht="1.5" customHeight="1" x14ac:dyDescent="0.25">
      <c r="A89" s="28"/>
      <c r="B89" s="28"/>
      <c r="C89" s="28"/>
      <c r="D89" s="29"/>
      <c r="E89" s="29"/>
      <c r="F89" s="29"/>
      <c r="G89" s="29"/>
      <c r="H89" s="29"/>
      <c r="I89" s="29"/>
    </row>
    <row r="90" spans="1:16" x14ac:dyDescent="0.25">
      <c r="A90" s="45" t="s">
        <v>83</v>
      </c>
      <c r="B90" s="28"/>
      <c r="C90" s="28"/>
      <c r="D90" s="29"/>
      <c r="E90" s="29"/>
      <c r="F90" s="29"/>
      <c r="G90" s="29"/>
      <c r="H90" s="29"/>
      <c r="I90" s="29"/>
    </row>
    <row r="91" spans="1:16" x14ac:dyDescent="0.25">
      <c r="A91" s="28" t="s">
        <v>1</v>
      </c>
      <c r="B91" s="28"/>
      <c r="C91" s="28"/>
      <c r="D91" s="29"/>
      <c r="E91" s="29"/>
      <c r="F91" s="29"/>
      <c r="G91" s="29"/>
      <c r="H91" s="29"/>
      <c r="I91" s="29"/>
    </row>
    <row r="92" spans="1:16" x14ac:dyDescent="0.25">
      <c r="A92" s="2" t="s">
        <v>99</v>
      </c>
      <c r="B92" s="2"/>
      <c r="C92" s="2"/>
      <c r="D92" s="29"/>
      <c r="E92" s="29"/>
      <c r="F92" s="29"/>
      <c r="G92" s="29"/>
      <c r="H92" s="29"/>
      <c r="I92" s="29"/>
    </row>
    <row r="93" spans="1:16" x14ac:dyDescent="0.25">
      <c r="A93" s="28" t="s">
        <v>4</v>
      </c>
      <c r="B93" s="28"/>
      <c r="C93" s="28"/>
      <c r="D93" s="29"/>
      <c r="E93" s="44"/>
      <c r="F93" s="29"/>
      <c r="H93" s="29"/>
      <c r="I93" s="29"/>
    </row>
    <row r="94" spans="1:16" x14ac:dyDescent="0.25">
      <c r="A94" s="28" t="s">
        <v>6</v>
      </c>
      <c r="B94" s="28"/>
      <c r="C94" s="28"/>
      <c r="D94" s="29"/>
      <c r="E94" s="29"/>
      <c r="F94" s="29"/>
      <c r="G94" s="29"/>
      <c r="H94" s="29"/>
      <c r="I94" s="29"/>
    </row>
    <row r="95" spans="1:16" x14ac:dyDescent="0.25">
      <c r="A95" s="28" t="s">
        <v>7</v>
      </c>
      <c r="B95" s="28"/>
      <c r="C95" s="28"/>
      <c r="D95" s="29"/>
      <c r="E95" s="29"/>
      <c r="F95" s="29"/>
      <c r="G95" s="29"/>
      <c r="H95" s="29"/>
      <c r="I95" s="29"/>
      <c r="N95" s="30"/>
      <c r="O95" s="30"/>
      <c r="P95" s="30"/>
    </row>
    <row r="96" spans="1:16" ht="15.75" x14ac:dyDescent="0.25">
      <c r="A96" s="28" t="s">
        <v>95</v>
      </c>
      <c r="J96" s="30"/>
      <c r="K96" s="30"/>
      <c r="L96" s="30"/>
      <c r="M96" s="30"/>
      <c r="N96" s="31"/>
      <c r="O96" s="31"/>
      <c r="P96" s="30"/>
    </row>
    <row r="97" spans="5:18" ht="15.75" x14ac:dyDescent="0.25">
      <c r="E97" s="30"/>
      <c r="J97" s="30"/>
      <c r="K97" s="30"/>
      <c r="L97" s="30"/>
      <c r="M97" s="30"/>
      <c r="N97" s="31"/>
      <c r="O97" s="32"/>
      <c r="P97" s="30"/>
      <c r="R97" s="33"/>
    </row>
    <row r="98" spans="5:18" ht="15.75" x14ac:dyDescent="0.25">
      <c r="E98" s="31"/>
      <c r="J98" s="30"/>
      <c r="K98" s="30"/>
      <c r="L98" s="30"/>
      <c r="M98" s="30"/>
      <c r="N98" s="32"/>
      <c r="O98" s="34"/>
      <c r="R98" s="34"/>
    </row>
    <row r="99" spans="5:18" x14ac:dyDescent="0.25">
      <c r="E99" s="35"/>
      <c r="J99" s="30"/>
      <c r="K99" s="30"/>
      <c r="L99" s="30"/>
      <c r="M99" s="30"/>
      <c r="N99" s="35"/>
      <c r="O99" s="35"/>
      <c r="R99" s="34"/>
    </row>
    <row r="100" spans="5:18" x14ac:dyDescent="0.25">
      <c r="E100" s="34"/>
      <c r="J100" s="30"/>
      <c r="K100" s="30"/>
      <c r="L100" s="30"/>
      <c r="M100" s="30"/>
      <c r="N100" s="30"/>
      <c r="O100" s="30"/>
    </row>
    <row r="101" spans="5:18" x14ac:dyDescent="0.25">
      <c r="J101" s="30"/>
      <c r="K101" s="30"/>
      <c r="L101" s="30"/>
      <c r="M101" s="30"/>
      <c r="N101" s="30"/>
      <c r="O101" s="30"/>
    </row>
  </sheetData>
  <mergeCells count="17">
    <mergeCell ref="N7:N8"/>
    <mergeCell ref="A7:A8"/>
    <mergeCell ref="D7:D8"/>
    <mergeCell ref="E7:E8"/>
    <mergeCell ref="C7:C8"/>
    <mergeCell ref="G7:G8"/>
    <mergeCell ref="H7:H8"/>
    <mergeCell ref="I7:I8"/>
    <mergeCell ref="J7:J8"/>
    <mergeCell ref="K7:K8"/>
    <mergeCell ref="L7:L8"/>
    <mergeCell ref="M7:M8"/>
    <mergeCell ref="A2:N2"/>
    <mergeCell ref="A3:N3"/>
    <mergeCell ref="A4:N4"/>
    <mergeCell ref="A5:N5"/>
    <mergeCell ref="A6:N6"/>
  </mergeCells>
  <phoneticPr fontId="10" type="noConversion"/>
  <printOptions horizontalCentered="1"/>
  <pageMargins left="0.25" right="0.25" top="0.75" bottom="0.75" header="0.3" footer="0.3"/>
  <pageSetup scale="67" orientation="landscape" verticalDpi="4294967293" r:id="rId1"/>
  <rowBreaks count="2" manualBreakCount="2">
    <brk id="43" max="16383" man="1"/>
    <brk id="86" max="16383" man="1"/>
  </rowBreaks>
  <ignoredErrors>
    <ignoredError sqref="H16:I16 I26 F36 N14 J26:J35 E62 C52 K26:L26 J37:J43 N53:N61 N42 N63 N44:N51 N19:N41 N52 N64:N74 N43 N6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2022-08-08T13:15:31Z</cp:lastPrinted>
  <dcterms:created xsi:type="dcterms:W3CDTF">2021-07-05T13:45:25Z</dcterms:created>
  <dcterms:modified xsi:type="dcterms:W3CDTF">2022-08-08T13:16:28Z</dcterms:modified>
</cp:coreProperties>
</file>