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E:\DATOS\Escritorio\DIVISION PRESUPUESTO\OAI-AGN-2022\Ejecución 22\"/>
    </mc:Choice>
  </mc:AlternateContent>
  <xr:revisionPtr revIDLastSave="0" documentId="13_ncr:1_{6EA78030-71BA-4CED-AF16-35A955C4A3B7}" xr6:coauthVersionLast="47" xr6:coauthVersionMax="47" xr10:uidLastSave="{00000000-0000-0000-0000-000000000000}"/>
  <bookViews>
    <workbookView xWindow="-120" yWindow="-120" windowWidth="28110" windowHeight="16440" xr2:uid="{00000000-000D-0000-FFFF-FFFF00000000}"/>
  </bookViews>
  <sheets>
    <sheet name="Hoja1" sheetId="1" r:id="rId1"/>
    <sheet name="Hoja2" sheetId="2" state="hidden" r:id="rId2"/>
    <sheet name="Hoja3" sheetId="3" state="hidden" r:id="rId3"/>
  </sheets>
  <definedNames>
    <definedName name="_xlnm.Print_Area" localSheetId="0">Hoja1!$A$1:$K$108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0" i="1" l="1"/>
  <c r="C67" i="1"/>
  <c r="C52" i="1"/>
  <c r="C75" i="1" s="1"/>
  <c r="C88" i="1" s="1"/>
  <c r="C36" i="1"/>
  <c r="C26" i="1"/>
  <c r="C16" i="1"/>
  <c r="C10" i="1"/>
  <c r="E88" i="1"/>
  <c r="E62" i="1"/>
  <c r="E52" i="1"/>
  <c r="E36" i="1"/>
  <c r="E26" i="1"/>
  <c r="E16" i="1"/>
  <c r="E10" i="1"/>
  <c r="K75" i="1"/>
  <c r="K63" i="1"/>
  <c r="K62" i="1" s="1"/>
  <c r="K58" i="1"/>
  <c r="K59" i="1"/>
  <c r="K60" i="1"/>
  <c r="K61" i="1"/>
  <c r="K57" i="1"/>
  <c r="I52" i="1"/>
  <c r="K53" i="1"/>
  <c r="K52" i="1"/>
  <c r="K16" i="1"/>
  <c r="K10" i="1"/>
  <c r="K25" i="1"/>
  <c r="K18" i="1"/>
  <c r="K19" i="1"/>
  <c r="K20" i="1"/>
  <c r="K21" i="1"/>
  <c r="K22" i="1"/>
  <c r="K23" i="1"/>
  <c r="K24" i="1"/>
  <c r="K17" i="1"/>
  <c r="K13" i="1"/>
  <c r="K14" i="1"/>
  <c r="K15" i="1"/>
  <c r="K12" i="1"/>
  <c r="K11" i="1"/>
  <c r="K54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J52" i="1"/>
  <c r="J10" i="1"/>
  <c r="J16" i="1"/>
  <c r="J26" i="1"/>
  <c r="J62" i="1"/>
  <c r="F36" i="1"/>
  <c r="I36" i="1"/>
  <c r="F62" i="1"/>
  <c r="J75" i="1" l="1"/>
  <c r="J88" i="1" s="1"/>
  <c r="I75" i="1"/>
  <c r="K88" i="1" s="1"/>
  <c r="I26" i="1"/>
  <c r="I16" i="1"/>
  <c r="I10" i="1"/>
  <c r="I62" i="1"/>
  <c r="H16" i="1"/>
  <c r="H10" i="1"/>
  <c r="H52" i="1"/>
  <c r="H62" i="1"/>
  <c r="I88" i="1" l="1"/>
  <c r="H75" i="1"/>
  <c r="H88" i="1" s="1"/>
  <c r="G62" i="1" l="1"/>
  <c r="G52" i="1"/>
  <c r="G16" i="1"/>
  <c r="G10" i="1"/>
  <c r="F52" i="1" l="1"/>
  <c r="G75" i="1"/>
  <c r="G88" i="1" l="1"/>
</calcChain>
</file>

<file path=xl/sharedStrings.xml><?xml version="1.0" encoding="utf-8"?>
<sst xmlns="http://schemas.openxmlformats.org/spreadsheetml/2006/main" count="98" uniqueCount="98">
  <si>
    <t>MINISTERIO DE CULTURA</t>
  </si>
  <si>
    <t xml:space="preserve">1. Gasto devengado. </t>
  </si>
  <si>
    <t>ARCHIVO GENERAL DE LA NACIÓN</t>
  </si>
  <si>
    <t xml:space="preserve">Ejecución de Gastos y Aplicaciones Financieras </t>
  </si>
  <si>
    <t xml:space="preserve">3. Se presenta la clasificación objetal del gasto al nivel de cuenta. </t>
  </si>
  <si>
    <t>En RD$</t>
  </si>
  <si>
    <t>4. Fecha de imputación: último día del mes analizado</t>
  </si>
  <si>
    <t>5. Fecha de registro: el día 10 del mes siguiente al mes analizado</t>
  </si>
  <si>
    <t>Detalle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</si>
  <si>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</si>
  <si>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</si>
  <si>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</si>
  <si>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</si>
  <si>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</si>
  <si>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</si>
  <si>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</si>
  <si>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</si>
  <si>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</si>
  <si>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</si>
  <si>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</si>
  <si>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</si>
  <si>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</si>
  <si>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</si>
  <si>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</si>
  <si>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</si>
  <si>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2.2.9- OTRAS CNTRATACIONES DE SERVICIOS</t>
  </si>
  <si>
    <t>2.3 - MATERIALES Y SUMINISTROS</t>
  </si>
  <si>
    <t>2.3.1 - ALIMENTOS Y PRODUCTOS AGROFORESTALES</t>
  </si>
  <si>
    <t>2.3.2 - TEXTILES Y VESTUARIOS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</si>
  <si>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</si>
  <si>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</si>
  <si>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</si>
  <si>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</si>
  <si>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</si>
  <si>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</si>
  <si>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</si>
  <si>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</si>
  <si>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</si>
  <si>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</si>
  <si>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</si>
  <si>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</si>
  <si>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</si>
  <si>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</si>
  <si>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</si>
  <si>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</si>
  <si>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</si>
  <si>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</si>
  <si>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</si>
  <si>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</si>
  <si>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</si>
  <si>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</si>
  <si>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</si>
  <si>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2.6.3- EQUIPO E INSTRUMENTAL, CIENTIFICO Y DE LABORATORIO</t>
  </si>
  <si>
    <t>2.6.4 - VEHÍCULOS Y EQUIPO DE TRANSPORTE, TRACCIÓN Y ELEVACIÓN</t>
  </si>
  <si>
    <t>2.6.5 - MAQUINARIA, OTROS EQUIPOS Y HERRAMIENTAS</t>
  </si>
  <si>
    <t>2.6.6-EQUIPOS DE DEFENSA Y SEGURIDAD</t>
  </si>
  <si>
    <t>2.6.7 - ACTIVOS BIÓLOGICOS CULTIVABLES</t>
  </si>
  <si>
    <t>2.6.8- BIENES INTANGIBLES</t>
  </si>
  <si>
    <t>2.6.9-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</si>
  <si>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</si>
  <si>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</si>
  <si>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</si>
  <si>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</si>
  <si>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</si>
  <si>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</si>
  <si>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</si>
  <si>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</si>
  <si>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</si>
  <si>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</si>
  <si>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</si>
  <si>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</si>
  <si>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</si>
  <si>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</si>
  <si>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</si>
  <si>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</si>
  <si>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</si>
  <si>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</si>
  <si>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</si>
  <si>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</si>
  <si>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</si>
  <si>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</si>
  <si>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</si>
  <si>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</si>
  <si>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2. Se presenta el gasto por mes; cada mes se debe actualizar el gasto devengado </t>
  </si>
  <si>
    <t xml:space="preserve">de los meses anteriores. </t>
  </si>
  <si>
    <t>Total Devengado</t>
  </si>
  <si>
    <t>Notas:</t>
  </si>
  <si>
    <t>2.3.3 - PAPEL, CARTÓN E IMPRESOS</t>
  </si>
  <si>
    <t>2.3.5 - CUERO, CAUCHO Y PLÁSTICO</t>
  </si>
  <si>
    <t>2.3.4- PRODUCTOS FARMACÉUTICOS</t>
  </si>
  <si>
    <t>AÑO 2022</t>
  </si>
  <si>
    <t>Presupuesto Aprobado</t>
  </si>
  <si>
    <t>Presupuesto Modificado</t>
  </si>
  <si>
    <t>Gasto Devengado</t>
  </si>
  <si>
    <t xml:space="preserve"> Enero </t>
  </si>
  <si>
    <t xml:space="preserve">Febrero </t>
  </si>
  <si>
    <t xml:space="preserve">Marzo </t>
  </si>
  <si>
    <t xml:space="preserve"> Abril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</si>
</sst>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#,##0.00;\-#,##0.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10"/>
      <color rgb="FF000000"/>
      <name val="Times New Roman"/>
      <family val="1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theme="4" tint="0.79998168889431442"/>
      </patternFill>
    </fill>
  </fills>
  <borders count="8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0">
    <xf numFmtId="0" fontId="0" fillId="0" borderId="0" xfId="0"/>
    <xf numFmtId="0" fontId="3" fillId="0" borderId="0" xfId="0" applyFont="1" applyBorder="1" applyAlignment="1">
      <alignment vertical="center" wrapText="1"/>
    </xf>
    <xf numFmtId="0" fontId="0" fillId="0" borderId="0" xfId="0" applyAlignment="1">
      <alignment horizontal="left"/>
    </xf>
    <xf numFmtId="0" fontId="4" fillId="2" borderId="0" xfId="0" applyFont="1" applyFill="1" applyBorder="1" applyAlignment="1">
      <alignment horizontal="center" vertical="center" wrapText="1"/>
    </xf>
    <xf numFmtId="43" fontId="0" fillId="0" borderId="0" xfId="0" applyNumberFormat="1"/>
    <xf numFmtId="0" fontId="2" fillId="0" borderId="1" xfId="0" applyFont="1" applyBorder="1" applyAlignment="1">
      <alignment horizontal="left" vertical="center" wrapText="1"/>
    </xf>
    <xf numFmtId="43" fontId="2" fillId="0" borderId="1" xfId="1" applyFont="1" applyBorder="1" applyAlignment="1">
      <alignment horizontal="left" vertical="center" wrapText="1"/>
    </xf>
    <xf numFmtId="43" fontId="0" fillId="0" borderId="0" xfId="1" applyFont="1"/>
    <xf numFmtId="0" fontId="2" fillId="0" borderId="0" xfId="0" applyFont="1" applyAlignment="1">
      <alignment horizontal="left" vertical="center" wrapText="1"/>
    </xf>
    <xf numFmtId="43" fontId="2" fillId="0" borderId="0" xfId="1" applyFont="1" applyAlignment="1">
      <alignment vertical="center"/>
    </xf>
    <xf numFmtId="43" fontId="2" fillId="0" borderId="0" xfId="1" applyFont="1" applyAlignment="1">
      <alignment vertical="center" wrapText="1"/>
    </xf>
    <xf numFmtId="9" fontId="0" fillId="0" borderId="0" xfId="2" applyFont="1"/>
    <xf numFmtId="0" fontId="5" fillId="0" borderId="0" xfId="0" applyFont="1" applyAlignment="1">
      <alignment horizontal="left" vertical="center" wrapText="1" indent="2"/>
    </xf>
    <xf numFmtId="43" fontId="0" fillId="0" borderId="0" xfId="1" applyFont="1" applyAlignment="1">
      <alignment vertical="center" wrapText="1"/>
    </xf>
    <xf numFmtId="1" fontId="0" fillId="0" borderId="0" xfId="1" applyNumberFormat="1" applyFont="1" applyAlignment="1">
      <alignment vertical="center"/>
    </xf>
    <xf numFmtId="43" fontId="2" fillId="0" borderId="0" xfId="1" applyFont="1" applyAlignment="1">
      <alignment horizontal="right" vertical="center"/>
    </xf>
    <xf numFmtId="1" fontId="2" fillId="0" borderId="0" xfId="1" applyNumberFormat="1" applyFont="1" applyAlignment="1">
      <alignment vertical="center"/>
    </xf>
    <xf numFmtId="0" fontId="6" fillId="0" borderId="0" xfId="0" applyFont="1" applyAlignment="1">
      <alignment horizontal="left" vertical="center" wrapText="1"/>
    </xf>
    <xf numFmtId="0" fontId="2" fillId="0" borderId="0" xfId="0" applyFont="1"/>
    <xf numFmtId="0" fontId="0" fillId="0" borderId="0" xfId="0" applyAlignment="1">
      <alignment horizontal="left" vertical="center" wrapText="1" indent="2"/>
    </xf>
    <xf numFmtId="0" fontId="2" fillId="3" borderId="2" xfId="0" applyFont="1" applyFill="1" applyBorder="1" applyAlignment="1">
      <alignment horizontal="left" vertical="center" wrapText="1"/>
    </xf>
    <xf numFmtId="43" fontId="2" fillId="3" borderId="2" xfId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164" fontId="0" fillId="0" borderId="0" xfId="0" applyNumberFormat="1" applyAlignment="1">
      <alignment vertical="center" wrapText="1"/>
    </xf>
    <xf numFmtId="164" fontId="2" fillId="0" borderId="1" xfId="0" applyNumberFormat="1" applyFont="1" applyBorder="1" applyAlignment="1">
      <alignment vertical="center" wrapText="1"/>
    </xf>
    <xf numFmtId="164" fontId="2" fillId="3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 wrapText="1"/>
    </xf>
    <xf numFmtId="43" fontId="2" fillId="2" borderId="0" xfId="1" applyFont="1" applyFill="1" applyBorder="1" applyAlignment="1">
      <alignment horizontal="center" vertical="center" wrapText="1"/>
    </xf>
    <xf numFmtId="43" fontId="2" fillId="2" borderId="2" xfId="1" applyFont="1" applyFill="1" applyBorder="1" applyAlignment="1">
      <alignment horizontal="center" vertical="center" wrapText="1"/>
    </xf>
    <xf numFmtId="0" fontId="0" fillId="0" borderId="0" xfId="0" applyFont="1" applyAlignment="1">
      <alignment horizontal="left"/>
    </xf>
    <xf numFmtId="0" fontId="0" fillId="0" borderId="0" xfId="0" applyFont="1"/>
    <xf numFmtId="0" fontId="0" fillId="0" borderId="0" xfId="0" applyBorder="1"/>
    <xf numFmtId="0" fontId="7" fillId="0" borderId="0" xfId="0" applyFont="1" applyBorder="1" applyAlignment="1">
      <alignment horizontal="center" readingOrder="2"/>
    </xf>
    <xf numFmtId="0" fontId="8" fillId="0" borderId="0" xfId="0" applyFont="1" applyBorder="1" applyAlignment="1">
      <alignment horizontal="center" readingOrder="2"/>
    </xf>
    <xf numFmtId="0" fontId="7" fillId="0" borderId="0" xfId="0" applyFont="1" applyAlignment="1">
      <alignment horizontal="center" readingOrder="2"/>
    </xf>
    <xf numFmtId="0" fontId="9" fillId="0" borderId="0" xfId="0" applyFont="1" applyAlignment="1">
      <alignment horizontal="center" readingOrder="2"/>
    </xf>
    <xf numFmtId="0" fontId="9" fillId="0" borderId="0" xfId="0" applyFont="1" applyBorder="1" applyAlignment="1">
      <alignment horizontal="center" readingOrder="2"/>
    </xf>
    <xf numFmtId="165" fontId="0" fillId="0" borderId="0" xfId="0" applyNumberFormat="1"/>
    <xf numFmtId="1" fontId="0" fillId="0" borderId="0" xfId="1" applyNumberFormat="1" applyFont="1" applyAlignment="1">
      <alignment vertical="center" wrapText="1"/>
    </xf>
    <xf numFmtId="1" fontId="2" fillId="0" borderId="0" xfId="1" applyNumberFormat="1" applyFont="1" applyAlignment="1">
      <alignment vertical="center" wrapText="1"/>
    </xf>
    <xf numFmtId="43" fontId="1" fillId="0" borderId="0" xfId="1" applyFont="1" applyAlignment="1">
      <alignment vertical="center" wrapText="1"/>
    </xf>
    <xf numFmtId="43" fontId="2" fillId="0" borderId="0" xfId="0" applyNumberFormat="1" applyFont="1" applyAlignment="1">
      <alignment horizontal="left" vertical="center" wrapText="1"/>
    </xf>
    <xf numFmtId="43" fontId="2" fillId="0" borderId="0" xfId="1" applyFont="1" applyAlignment="1">
      <alignment horizontal="right" vertical="center" wrapText="1"/>
    </xf>
    <xf numFmtId="1" fontId="6" fillId="0" borderId="0" xfId="0" applyNumberFormat="1" applyFont="1" applyAlignment="1">
      <alignment horizontal="right" vertical="center" wrapText="1"/>
    </xf>
    <xf numFmtId="43" fontId="2" fillId="3" borderId="2" xfId="0" applyNumberFormat="1" applyFont="1" applyFill="1" applyBorder="1" applyAlignment="1">
      <alignment horizontal="left" vertical="center" wrapText="1"/>
    </xf>
    <xf numFmtId="43" fontId="0" fillId="0" borderId="0" xfId="0" applyNumberFormat="1" applyFont="1"/>
    <xf numFmtId="0" fontId="2" fillId="0" borderId="0" xfId="0" applyFont="1" applyAlignment="1">
      <alignment horizontal="left"/>
    </xf>
    <xf numFmtId="43" fontId="2" fillId="0" borderId="1" xfId="0" applyNumberFormat="1" applyFont="1" applyBorder="1" applyAlignment="1">
      <alignment horizontal="left" vertical="center" wrapText="1"/>
    </xf>
    <xf numFmtId="0" fontId="4" fillId="2" borderId="0" xfId="0" applyFont="1" applyFill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emf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575422</xdr:colOff>
      <xdr:row>1</xdr:row>
      <xdr:rowOff>114473</xdr:rowOff>
    </xdr:from>
    <xdr:to>
      <xdr:col>9</xdr:col>
      <xdr:colOff>516073</xdr:colOff>
      <xdr:row>4</xdr:row>
      <xdr:rowOff>196103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07598" y="271355"/>
          <a:ext cx="1890475" cy="7876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173693</xdr:colOff>
      <xdr:row>0</xdr:row>
      <xdr:rowOff>0</xdr:rowOff>
    </xdr:from>
    <xdr:to>
      <xdr:col>0</xdr:col>
      <xdr:colOff>1876987</xdr:colOff>
      <xdr:row>4</xdr:row>
      <xdr:rowOff>142152</xdr:rowOff>
    </xdr:to>
    <xdr:pic>
      <xdr:nvPicPr>
        <xdr:cNvPr id="6" name="5 Imagen" descr="Resultado de imagen para ministerio de cultura rd log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73693" y="0"/>
          <a:ext cx="1703294" cy="100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151712</xdr:colOff>
      <xdr:row>96</xdr:row>
      <xdr:rowOff>174354</xdr:rowOff>
    </xdr:from>
    <xdr:to>
      <xdr:col>2</xdr:col>
      <xdr:colOff>287605</xdr:colOff>
      <xdr:row>105</xdr:row>
      <xdr:rowOff>68034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CC818D5B-98FA-4B85-8436-7D771A9D58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712" y="21992207"/>
          <a:ext cx="2847717" cy="16417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359189</xdr:colOff>
      <xdr:row>96</xdr:row>
      <xdr:rowOff>69045</xdr:rowOff>
    </xdr:from>
    <xdr:to>
      <xdr:col>9</xdr:col>
      <xdr:colOff>559857</xdr:colOff>
      <xdr:row>107</xdr:row>
      <xdr:rowOff>129425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C8A3A680-FBB7-40CD-B473-8D4A4B7D72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1365" y="21886898"/>
          <a:ext cx="2150492" cy="21894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02"/>
  <sheetViews>
    <sheetView showGridLines="0" tabSelected="1" topLeftCell="A67" zoomScale="85" zoomScaleNormal="85" workbookViewId="0">
      <selection activeCell="D7" sqref="D7:D8"/>
    </sheetView>
  </sheetViews>
  <sheetFormatPr baseColWidth="10" defaultColWidth="9.140625" defaultRowHeight="15" x14ac:dyDescent="0.25"/>
  <cols>
    <col min="1" max="1" width="40" customWidth="1"/>
    <col min="2" max="2" width="0.7109375" customWidth="1"/>
    <col min="3" max="3" width="18.28515625" customWidth="1"/>
    <col min="4" max="4" width="0.7109375" customWidth="1"/>
    <col min="5" max="5" width="19.28515625" bestFit="1" customWidth="1"/>
    <col min="6" max="6" width="0.7109375" customWidth="1"/>
    <col min="7" max="7" width="16.85546875" customWidth="1"/>
    <col min="8" max="9" width="14.5703125" bestFit="1" customWidth="1"/>
    <col min="10" max="10" width="14.28515625" bestFit="1" customWidth="1"/>
    <col min="11" max="11" width="14.5703125" customWidth="1"/>
    <col min="12" max="13" width="14.140625" bestFit="1" customWidth="1"/>
    <col min="14" max="14" width="14.140625" customWidth="1"/>
    <col min="15" max="18" width="14.140625" bestFit="1" customWidth="1"/>
    <col min="20" max="20" width="96.7109375" bestFit="1" customWidth="1"/>
    <col min="22" max="29" width="6" bestFit="1" customWidth="1"/>
    <col min="30" max="31" width="7" bestFit="1" customWidth="1"/>
  </cols>
  <sheetData>
    <row r="1" spans="1:31" ht="12.7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31" ht="18.75" customHeight="1" x14ac:dyDescent="0.25">
      <c r="A2" s="49" t="s">
        <v>0</v>
      </c>
      <c r="B2" s="49"/>
      <c r="C2" s="49"/>
      <c r="D2" s="49"/>
      <c r="E2" s="49"/>
      <c r="F2" s="49"/>
      <c r="G2" s="49"/>
      <c r="H2" s="49"/>
      <c r="I2" s="49"/>
      <c r="J2" s="49"/>
      <c r="T2" s="2"/>
    </row>
    <row r="3" spans="1:31" ht="18.75" customHeight="1" x14ac:dyDescent="0.25">
      <c r="A3" s="49" t="s">
        <v>2</v>
      </c>
      <c r="B3" s="49"/>
      <c r="C3" s="49"/>
      <c r="D3" s="49"/>
      <c r="E3" s="49"/>
      <c r="F3" s="49"/>
      <c r="G3" s="49"/>
      <c r="H3" s="49"/>
      <c r="I3" s="49"/>
      <c r="J3" s="49"/>
      <c r="T3" s="2"/>
    </row>
    <row r="4" spans="1:31" ht="18.75" customHeight="1" x14ac:dyDescent="0.25">
      <c r="A4" s="49" t="s">
        <v>90</v>
      </c>
      <c r="B4" s="49"/>
      <c r="C4" s="49"/>
      <c r="D4" s="49"/>
      <c r="E4" s="49"/>
      <c r="F4" s="49"/>
      <c r="G4" s="49"/>
      <c r="H4" s="49"/>
      <c r="I4" s="49"/>
      <c r="J4" s="49"/>
      <c r="T4" s="2"/>
    </row>
    <row r="5" spans="1:31" ht="15.75" customHeight="1" x14ac:dyDescent="0.25">
      <c r="A5" s="49" t="s">
        <v>3</v>
      </c>
      <c r="B5" s="49"/>
      <c r="C5" s="49"/>
      <c r="D5" s="49"/>
      <c r="E5" s="49"/>
      <c r="F5" s="49"/>
      <c r="G5" s="49"/>
      <c r="H5" s="49"/>
      <c r="I5" s="49"/>
      <c r="J5" s="49"/>
      <c r="T5" s="2"/>
    </row>
    <row r="6" spans="1:31" x14ac:dyDescent="0.25">
      <c r="A6" s="50" t="s">
        <v>5</v>
      </c>
      <c r="B6" s="50"/>
      <c r="C6" s="50"/>
      <c r="D6" s="50"/>
      <c r="E6" s="50"/>
      <c r="F6" s="50"/>
      <c r="G6" s="50"/>
      <c r="H6" s="50"/>
      <c r="I6" s="50"/>
      <c r="J6" s="50"/>
      <c r="T6" s="2"/>
    </row>
    <row r="7" spans="1:31" ht="13.5" customHeight="1" x14ac:dyDescent="0.25">
      <c r="A7" s="52" t="s">
        <v>8</v>
      </c>
      <c r="B7" s="53"/>
      <c r="C7" s="54" t="s">
        <v>91</v>
      </c>
      <c r="D7" s="54"/>
      <c r="E7" s="54" t="s">
        <v>92</v>
      </c>
      <c r="F7" s="59"/>
      <c r="G7" s="55" t="s">
        <v>93</v>
      </c>
      <c r="H7" s="55"/>
      <c r="I7" s="55"/>
      <c r="J7" s="56"/>
      <c r="K7" s="51" t="s">
        <v>85</v>
      </c>
      <c r="T7" s="2"/>
    </row>
    <row r="8" spans="1:31" ht="15.75" x14ac:dyDescent="0.25">
      <c r="A8" s="52"/>
      <c r="B8" s="48"/>
      <c r="C8" s="54"/>
      <c r="D8" s="54"/>
      <c r="E8" s="54"/>
      <c r="F8" s="59"/>
      <c r="G8" s="3" t="s">
        <v>94</v>
      </c>
      <c r="H8" s="48" t="s">
        <v>95</v>
      </c>
      <c r="I8" s="58" t="s">
        <v>96</v>
      </c>
      <c r="J8" s="57" t="s">
        <v>97</v>
      </c>
      <c r="K8" s="51"/>
      <c r="AD8" s="4"/>
      <c r="AE8" s="4"/>
    </row>
    <row r="9" spans="1:31" x14ac:dyDescent="0.25">
      <c r="A9" s="5" t="s">
        <v>9</v>
      </c>
      <c r="B9" s="5"/>
      <c r="C9" s="47"/>
      <c r="D9" s="6"/>
      <c r="E9" s="47"/>
      <c r="F9" s="6"/>
      <c r="G9" s="6"/>
      <c r="H9" s="6"/>
      <c r="I9" s="6"/>
      <c r="J9" s="6"/>
      <c r="K9" s="47"/>
      <c r="V9" s="7"/>
      <c r="W9" s="7"/>
      <c r="X9" s="7"/>
      <c r="Y9" s="7"/>
      <c r="Z9" s="7"/>
      <c r="AA9" s="7"/>
      <c r="AB9" s="7"/>
      <c r="AC9" s="7"/>
      <c r="AD9" s="7"/>
      <c r="AE9" s="7"/>
    </row>
    <row r="10" spans="1:31" ht="30" x14ac:dyDescent="0.25">
      <c r="A10" s="8" t="s">
        <v>10</v>
      </c>
      <c r="B10" s="41"/>
      <c r="C10" s="41">
        <f>SUM(C11:C15)</f>
        <v>172581662</v>
      </c>
      <c r="D10" s="9"/>
      <c r="E10" s="41">
        <f t="shared" ref="E10" si="0">SUM(E11:E15)</f>
        <v>173727662</v>
      </c>
      <c r="F10" s="9"/>
      <c r="G10" s="10">
        <f>SUM(G11:G15)</f>
        <v>11526947.52</v>
      </c>
      <c r="H10" s="10">
        <f>SUM(H11:H15)</f>
        <v>11370948.970000001</v>
      </c>
      <c r="I10" s="10">
        <f>SUM(I11:I15)</f>
        <v>11900118.93</v>
      </c>
      <c r="J10" s="10">
        <f>SUM(J11:J15)</f>
        <v>20187705.91</v>
      </c>
      <c r="K10" s="41">
        <f>SUM(G10:J10)</f>
        <v>54985721.329999998</v>
      </c>
      <c r="V10" s="11"/>
    </row>
    <row r="11" spans="1:31" x14ac:dyDescent="0.25">
      <c r="A11" s="12" t="s">
        <v>11</v>
      </c>
      <c r="B11" s="13"/>
      <c r="C11" s="13">
        <v>136352107</v>
      </c>
      <c r="D11" s="7"/>
      <c r="E11" s="13">
        <v>137498107</v>
      </c>
      <c r="F11" s="7"/>
      <c r="G11" s="13">
        <v>9565662</v>
      </c>
      <c r="H11" s="13">
        <v>9430253.6699999999</v>
      </c>
      <c r="I11" s="13">
        <v>9476907.6400000006</v>
      </c>
      <c r="J11" s="13">
        <v>9902979.1799999997</v>
      </c>
      <c r="K11" s="13">
        <f>SUM(G11:J11)</f>
        <v>38375802.490000002</v>
      </c>
    </row>
    <row r="12" spans="1:31" x14ac:dyDescent="0.25">
      <c r="A12" s="12" t="s">
        <v>12</v>
      </c>
      <c r="B12" s="13"/>
      <c r="C12" s="13">
        <v>15738995</v>
      </c>
      <c r="D12" s="7"/>
      <c r="E12" s="13">
        <v>15738995</v>
      </c>
      <c r="F12" s="7"/>
      <c r="G12" s="13">
        <v>502600</v>
      </c>
      <c r="H12" s="13">
        <v>502600</v>
      </c>
      <c r="I12" s="13">
        <v>1000252.42</v>
      </c>
      <c r="J12" s="13">
        <v>8835007.25</v>
      </c>
      <c r="K12" s="13">
        <f>SUM(G12:J12)</f>
        <v>10840459.67</v>
      </c>
    </row>
    <row r="13" spans="1:31" x14ac:dyDescent="0.25">
      <c r="A13" s="12" t="s">
        <v>13</v>
      </c>
      <c r="B13" s="13"/>
      <c r="C13" s="13">
        <v>200000</v>
      </c>
      <c r="D13" s="7"/>
      <c r="E13" s="13">
        <v>200000</v>
      </c>
      <c r="F13" s="14">
        <v>0</v>
      </c>
      <c r="G13" s="14">
        <v>0</v>
      </c>
      <c r="H13" s="14">
        <v>0</v>
      </c>
      <c r="I13" s="14">
        <v>0</v>
      </c>
      <c r="J13" s="13">
        <v>5856</v>
      </c>
      <c r="K13" s="13">
        <f t="shared" ref="K13:K15" si="1">SUM(G13:J13)</f>
        <v>5856</v>
      </c>
    </row>
    <row r="14" spans="1:31" hidden="1" x14ac:dyDescent="0.25">
      <c r="A14" s="12" t="s">
        <v>14</v>
      </c>
      <c r="B14" s="13"/>
      <c r="C14" s="13"/>
      <c r="D14" s="7"/>
      <c r="E14" s="13"/>
      <c r="F14" s="7"/>
      <c r="G14" s="14">
        <v>0</v>
      </c>
      <c r="H14" s="14">
        <v>0</v>
      </c>
      <c r="I14" s="14">
        <v>0</v>
      </c>
      <c r="J14" s="14">
        <v>0</v>
      </c>
      <c r="K14" s="13">
        <f t="shared" si="1"/>
        <v>0</v>
      </c>
    </row>
    <row r="15" spans="1:31" ht="25.5" x14ac:dyDescent="0.25">
      <c r="A15" s="12" t="s">
        <v>15</v>
      </c>
      <c r="B15" s="13"/>
      <c r="C15" s="13">
        <v>20290560</v>
      </c>
      <c r="D15" s="7"/>
      <c r="E15" s="13">
        <v>20290560</v>
      </c>
      <c r="F15" s="7"/>
      <c r="G15" s="13">
        <v>1458685.52</v>
      </c>
      <c r="H15" s="13">
        <v>1438095.3</v>
      </c>
      <c r="I15" s="13">
        <v>1422958.87</v>
      </c>
      <c r="J15" s="13">
        <v>1443863.48</v>
      </c>
      <c r="K15" s="13">
        <f t="shared" si="1"/>
        <v>5763603.1699999999</v>
      </c>
    </row>
    <row r="16" spans="1:31" x14ac:dyDescent="0.25">
      <c r="A16" s="8" t="s">
        <v>16</v>
      </c>
      <c r="B16" s="41"/>
      <c r="C16" s="41">
        <f>SUM(C17:C25)</f>
        <v>38952000</v>
      </c>
      <c r="E16" s="41">
        <f>SUM(E17:E25)</f>
        <v>68424947.899999991</v>
      </c>
      <c r="G16" s="10">
        <f>SUM(F17:G24)</f>
        <v>1133449.28</v>
      </c>
      <c r="H16" s="10">
        <f>SUM(H17:H25)</f>
        <v>956636.08</v>
      </c>
      <c r="I16" s="10">
        <f>SUM(I17:I25)</f>
        <v>2451916.96</v>
      </c>
      <c r="J16" s="10">
        <f>SUM(J17:J25)</f>
        <v>4207544.4300000006</v>
      </c>
      <c r="K16" s="41">
        <f>SUM(G16:J16)</f>
        <v>8749546.75</v>
      </c>
    </row>
    <row r="17" spans="1:11" x14ac:dyDescent="0.25">
      <c r="A17" s="12" t="s">
        <v>17</v>
      </c>
      <c r="B17" s="13"/>
      <c r="C17" s="13">
        <v>14972000</v>
      </c>
      <c r="D17" s="4"/>
      <c r="E17" s="13">
        <v>14972000</v>
      </c>
      <c r="F17" s="4"/>
      <c r="G17" s="13">
        <v>1133449.28</v>
      </c>
      <c r="H17" s="13">
        <v>904892.08</v>
      </c>
      <c r="I17" s="13">
        <v>1264216.3700000001</v>
      </c>
      <c r="J17" s="13">
        <v>563128.37</v>
      </c>
      <c r="K17" s="13">
        <f>SUM(G17:J17)</f>
        <v>3865686.1</v>
      </c>
    </row>
    <row r="18" spans="1:11" ht="25.5" x14ac:dyDescent="0.25">
      <c r="A18" s="12" t="s">
        <v>18</v>
      </c>
      <c r="B18" s="13"/>
      <c r="C18" s="13">
        <v>7000000</v>
      </c>
      <c r="E18" s="13">
        <v>11741149.369999999</v>
      </c>
      <c r="F18" s="14">
        <v>0</v>
      </c>
      <c r="G18" s="14">
        <v>0</v>
      </c>
      <c r="H18" s="14">
        <v>0</v>
      </c>
      <c r="I18" s="13">
        <v>60180</v>
      </c>
      <c r="J18" s="13">
        <v>2748490</v>
      </c>
      <c r="K18" s="13">
        <f t="shared" ref="K18:K25" si="2">SUM(G18:J18)</f>
        <v>2808670</v>
      </c>
    </row>
    <row r="19" spans="1:11" x14ac:dyDescent="0.25">
      <c r="A19" s="12" t="s">
        <v>19</v>
      </c>
      <c r="B19" s="13"/>
      <c r="C19" s="13">
        <v>320000</v>
      </c>
      <c r="E19" s="13">
        <v>320000</v>
      </c>
      <c r="F19" s="14">
        <v>0</v>
      </c>
      <c r="G19" s="14">
        <v>0</v>
      </c>
      <c r="H19" s="13">
        <v>23700</v>
      </c>
      <c r="I19" s="13">
        <v>-3100</v>
      </c>
      <c r="J19" s="13">
        <v>15150</v>
      </c>
      <c r="K19" s="13">
        <f t="shared" si="2"/>
        <v>35750</v>
      </c>
    </row>
    <row r="20" spans="1:11" x14ac:dyDescent="0.25">
      <c r="A20" s="12" t="s">
        <v>20</v>
      </c>
      <c r="B20" s="13"/>
      <c r="C20" s="13">
        <v>410000</v>
      </c>
      <c r="E20" s="13">
        <v>410000</v>
      </c>
      <c r="F20" s="14">
        <v>0</v>
      </c>
      <c r="G20" s="14">
        <v>0</v>
      </c>
      <c r="H20" s="14">
        <v>0</v>
      </c>
      <c r="I20" s="13">
        <v>120000</v>
      </c>
      <c r="J20" s="14">
        <v>0</v>
      </c>
      <c r="K20" s="13">
        <f t="shared" si="2"/>
        <v>120000</v>
      </c>
    </row>
    <row r="21" spans="1:11" x14ac:dyDescent="0.25">
      <c r="A21" s="12" t="s">
        <v>21</v>
      </c>
      <c r="B21" s="13"/>
      <c r="C21" s="13">
        <v>3080000</v>
      </c>
      <c r="E21" s="13">
        <v>6361000</v>
      </c>
      <c r="F21" s="14">
        <v>0</v>
      </c>
      <c r="G21" s="14">
        <v>0</v>
      </c>
      <c r="H21" s="14">
        <v>0</v>
      </c>
      <c r="I21" s="13">
        <v>153400</v>
      </c>
      <c r="J21" s="14">
        <v>0</v>
      </c>
      <c r="K21" s="13">
        <f t="shared" si="2"/>
        <v>153400</v>
      </c>
    </row>
    <row r="22" spans="1:11" x14ac:dyDescent="0.25">
      <c r="A22" s="12" t="s">
        <v>22</v>
      </c>
      <c r="B22" s="13"/>
      <c r="C22" s="13">
        <v>1400000</v>
      </c>
      <c r="E22" s="13">
        <v>1400000</v>
      </c>
      <c r="F22" s="14">
        <v>0</v>
      </c>
      <c r="G22" s="14">
        <v>0</v>
      </c>
      <c r="H22" s="13">
        <v>28044</v>
      </c>
      <c r="I22" s="14">
        <v>0</v>
      </c>
      <c r="J22" s="13">
        <v>28044</v>
      </c>
      <c r="K22" s="13">
        <f t="shared" si="2"/>
        <v>56088</v>
      </c>
    </row>
    <row r="23" spans="1:11" ht="38.25" x14ac:dyDescent="0.25">
      <c r="A23" s="12" t="s">
        <v>23</v>
      </c>
      <c r="B23" s="13"/>
      <c r="C23" s="13">
        <v>2780000</v>
      </c>
      <c r="E23" s="13">
        <v>5863128.9199999999</v>
      </c>
      <c r="F23" s="14">
        <v>0</v>
      </c>
      <c r="G23" s="14">
        <v>0</v>
      </c>
      <c r="H23" s="14">
        <v>0</v>
      </c>
      <c r="I23" s="13">
        <v>269870.93</v>
      </c>
      <c r="J23" s="13">
        <v>120071.56</v>
      </c>
      <c r="K23" s="13">
        <f t="shared" si="2"/>
        <v>389942.49</v>
      </c>
    </row>
    <row r="24" spans="1:11" ht="25.5" x14ac:dyDescent="0.25">
      <c r="A24" s="12" t="s">
        <v>24</v>
      </c>
      <c r="B24" s="13"/>
      <c r="C24" s="13">
        <v>6090000</v>
      </c>
      <c r="E24" s="13">
        <v>19928636.949999999</v>
      </c>
      <c r="F24" s="14">
        <v>0</v>
      </c>
      <c r="G24" s="14">
        <v>0</v>
      </c>
      <c r="H24" s="14">
        <v>0</v>
      </c>
      <c r="I24" s="13">
        <v>280096</v>
      </c>
      <c r="J24" s="13">
        <v>448029.16</v>
      </c>
      <c r="K24" s="13">
        <f t="shared" si="2"/>
        <v>728125.15999999992</v>
      </c>
    </row>
    <row r="25" spans="1:11" x14ac:dyDescent="0.25">
      <c r="A25" s="12" t="s">
        <v>25</v>
      </c>
      <c r="B25" s="13"/>
      <c r="C25" s="13">
        <v>2900000</v>
      </c>
      <c r="E25" s="13">
        <v>7429032.6600000001</v>
      </c>
      <c r="F25" s="14">
        <v>0</v>
      </c>
      <c r="G25" s="14">
        <v>0</v>
      </c>
      <c r="H25" s="14">
        <v>0</v>
      </c>
      <c r="I25" s="13">
        <v>307253.65999999997</v>
      </c>
      <c r="J25" s="13">
        <v>284631.34000000003</v>
      </c>
      <c r="K25" s="13">
        <f>SUM(G25:J25)</f>
        <v>591885</v>
      </c>
    </row>
    <row r="26" spans="1:11" x14ac:dyDescent="0.25">
      <c r="A26" s="8" t="s">
        <v>26</v>
      </c>
      <c r="B26" s="41"/>
      <c r="C26" s="41">
        <f>SUM(C27:C35)</f>
        <v>33776309</v>
      </c>
      <c r="D26" s="15"/>
      <c r="E26" s="41">
        <f>SUM(E27:E35)</f>
        <v>22953901.57</v>
      </c>
      <c r="F26" s="16">
        <v>0</v>
      </c>
      <c r="G26" s="16">
        <v>0</v>
      </c>
      <c r="H26" s="16">
        <v>0</v>
      </c>
      <c r="I26" s="10">
        <f>SUM(I27:I35)</f>
        <v>1506450.81</v>
      </c>
      <c r="J26" s="10">
        <f>SUM(J27:J35)</f>
        <v>2724076.6</v>
      </c>
      <c r="K26" s="10">
        <f t="shared" ref="K20:K57" si="3">SUM(H26:J26)</f>
        <v>4230527.41</v>
      </c>
    </row>
    <row r="27" spans="1:11" ht="25.5" x14ac:dyDescent="0.25">
      <c r="A27" s="12" t="s">
        <v>27</v>
      </c>
      <c r="B27" s="37"/>
      <c r="C27" s="37">
        <v>650000</v>
      </c>
      <c r="E27" s="37">
        <v>781610</v>
      </c>
      <c r="F27" s="14">
        <v>0</v>
      </c>
      <c r="G27" s="14">
        <v>0</v>
      </c>
      <c r="H27" s="14">
        <v>0</v>
      </c>
      <c r="I27" s="13">
        <v>78220</v>
      </c>
      <c r="J27" s="13">
        <v>98967.22</v>
      </c>
      <c r="K27" s="13">
        <f t="shared" si="3"/>
        <v>177187.22</v>
      </c>
    </row>
    <row r="28" spans="1:11" x14ac:dyDescent="0.25">
      <c r="A28" s="12" t="s">
        <v>28</v>
      </c>
      <c r="B28" s="37"/>
      <c r="C28" s="37">
        <v>370000</v>
      </c>
      <c r="E28" s="37">
        <v>420000</v>
      </c>
      <c r="F28" s="14">
        <v>0</v>
      </c>
      <c r="G28" s="14">
        <v>0</v>
      </c>
      <c r="H28" s="14">
        <v>0</v>
      </c>
      <c r="I28" s="14">
        <v>0</v>
      </c>
      <c r="J28" s="13">
        <v>99474</v>
      </c>
      <c r="K28" s="13">
        <f t="shared" si="3"/>
        <v>99474</v>
      </c>
    </row>
    <row r="29" spans="1:11" x14ac:dyDescent="0.25">
      <c r="A29" s="12" t="s">
        <v>87</v>
      </c>
      <c r="B29" s="37"/>
      <c r="C29" s="37">
        <v>24253597</v>
      </c>
      <c r="E29" s="37">
        <v>4952766.12</v>
      </c>
      <c r="F29" s="14">
        <v>0</v>
      </c>
      <c r="G29" s="14">
        <v>0</v>
      </c>
      <c r="H29" s="14">
        <v>0</v>
      </c>
      <c r="I29" s="13">
        <v>902656.12</v>
      </c>
      <c r="J29" s="13">
        <v>855399.2</v>
      </c>
      <c r="K29" s="13">
        <f t="shared" si="3"/>
        <v>1758055.3199999998</v>
      </c>
    </row>
    <row r="30" spans="1:11" x14ac:dyDescent="0.25">
      <c r="A30" s="12" t="s">
        <v>89</v>
      </c>
      <c r="B30" s="37"/>
      <c r="C30" s="37">
        <v>50000</v>
      </c>
      <c r="E30" s="37">
        <v>75000</v>
      </c>
      <c r="F30" s="14"/>
      <c r="G30" s="14">
        <v>0</v>
      </c>
      <c r="H30" s="14">
        <v>0</v>
      </c>
      <c r="I30" s="14">
        <v>0</v>
      </c>
      <c r="J30" s="14">
        <v>0</v>
      </c>
      <c r="K30" s="13">
        <f t="shared" si="3"/>
        <v>0</v>
      </c>
    </row>
    <row r="31" spans="1:11" x14ac:dyDescent="0.25">
      <c r="A31" s="12" t="s">
        <v>88</v>
      </c>
      <c r="B31" s="37"/>
      <c r="C31" s="37">
        <v>528812</v>
      </c>
      <c r="E31" s="37">
        <v>568812</v>
      </c>
      <c r="F31" s="14">
        <v>0</v>
      </c>
      <c r="G31" s="14">
        <v>0</v>
      </c>
      <c r="H31" s="14">
        <v>0</v>
      </c>
      <c r="I31" s="14">
        <v>0</v>
      </c>
      <c r="J31" s="13">
        <v>99013.8</v>
      </c>
      <c r="K31" s="13">
        <f t="shared" si="3"/>
        <v>99013.8</v>
      </c>
    </row>
    <row r="32" spans="1:11" ht="25.5" x14ac:dyDescent="0.25">
      <c r="A32" s="12" t="s">
        <v>29</v>
      </c>
      <c r="B32" s="37"/>
      <c r="C32" s="37">
        <v>535000</v>
      </c>
      <c r="E32" s="37">
        <v>2955000</v>
      </c>
      <c r="F32" s="14">
        <v>0</v>
      </c>
      <c r="G32" s="14">
        <v>0</v>
      </c>
      <c r="H32" s="14">
        <v>0</v>
      </c>
      <c r="I32" s="14">
        <v>0</v>
      </c>
      <c r="J32" s="13">
        <v>8326</v>
      </c>
      <c r="K32" s="13">
        <f t="shared" si="3"/>
        <v>8326</v>
      </c>
    </row>
    <row r="33" spans="1:11" ht="24.75" customHeight="1" x14ac:dyDescent="0.25">
      <c r="A33" s="12" t="s">
        <v>30</v>
      </c>
      <c r="B33" s="37"/>
      <c r="C33" s="37">
        <v>4445000</v>
      </c>
      <c r="E33" s="37">
        <v>6545985.8899999997</v>
      </c>
      <c r="F33" s="14">
        <v>0</v>
      </c>
      <c r="G33" s="14">
        <v>0</v>
      </c>
      <c r="H33" s="14">
        <v>0</v>
      </c>
      <c r="I33" s="13">
        <v>2775.36</v>
      </c>
      <c r="J33" s="13">
        <v>953825.31</v>
      </c>
      <c r="K33" s="13">
        <f t="shared" si="3"/>
        <v>956600.67</v>
      </c>
    </row>
    <row r="34" spans="1:11" ht="25.5" hidden="1" x14ac:dyDescent="0.25">
      <c r="A34" s="12" t="s">
        <v>31</v>
      </c>
      <c r="B34" s="37"/>
      <c r="C34" s="37"/>
      <c r="E34" s="37"/>
      <c r="F34" s="14">
        <v>0</v>
      </c>
      <c r="G34" s="14">
        <v>0</v>
      </c>
      <c r="H34" s="14">
        <v>0</v>
      </c>
      <c r="I34" s="13">
        <v>0</v>
      </c>
      <c r="J34" s="13">
        <v>0</v>
      </c>
      <c r="K34" s="13">
        <f t="shared" si="3"/>
        <v>0</v>
      </c>
    </row>
    <row r="35" spans="1:11" x14ac:dyDescent="0.25">
      <c r="A35" s="12" t="s">
        <v>32</v>
      </c>
      <c r="B35" s="37"/>
      <c r="C35" s="37">
        <v>2943900</v>
      </c>
      <c r="E35" s="37">
        <v>6654727.5599999996</v>
      </c>
      <c r="F35" s="14">
        <v>0</v>
      </c>
      <c r="G35" s="14">
        <v>0</v>
      </c>
      <c r="H35" s="14">
        <v>0</v>
      </c>
      <c r="I35" s="13">
        <v>522799.33</v>
      </c>
      <c r="J35" s="13">
        <v>609071.06999999995</v>
      </c>
      <c r="K35" s="13">
        <f t="shared" si="3"/>
        <v>1131870.3999999999</v>
      </c>
    </row>
    <row r="36" spans="1:11" x14ac:dyDescent="0.25">
      <c r="A36" s="8" t="s">
        <v>33</v>
      </c>
      <c r="B36" s="41"/>
      <c r="C36" s="41">
        <f t="shared" ref="C36" si="4">SUM(C37:C43)</f>
        <v>3700000</v>
      </c>
      <c r="D36" s="15"/>
      <c r="E36" s="41">
        <f t="shared" ref="E36" si="5">SUM(E37:E43)</f>
        <v>3700000</v>
      </c>
      <c r="F36" s="41">
        <f t="shared" ref="F36" si="6">SUM(F37:F43)</f>
        <v>0</v>
      </c>
      <c r="G36" s="16">
        <v>0</v>
      </c>
      <c r="H36" s="16">
        <v>0</v>
      </c>
      <c r="I36" s="41">
        <f>SUM(I37:I43)</f>
        <v>32481.68</v>
      </c>
      <c r="J36" s="16">
        <v>0</v>
      </c>
      <c r="K36" s="10">
        <f t="shared" si="3"/>
        <v>32481.68</v>
      </c>
    </row>
    <row r="37" spans="1:11" ht="25.5" x14ac:dyDescent="0.25">
      <c r="A37" s="12" t="s">
        <v>34</v>
      </c>
      <c r="B37" s="13"/>
      <c r="C37" s="13">
        <v>1600000</v>
      </c>
      <c r="E37" s="13">
        <v>1600000</v>
      </c>
      <c r="F37" s="14">
        <v>0</v>
      </c>
      <c r="G37" s="14">
        <v>0</v>
      </c>
      <c r="H37" s="14">
        <v>0</v>
      </c>
      <c r="I37" s="14">
        <v>0</v>
      </c>
      <c r="J37" s="14">
        <v>0</v>
      </c>
      <c r="K37" s="13">
        <f t="shared" si="3"/>
        <v>0</v>
      </c>
    </row>
    <row r="38" spans="1:11" ht="25.5" x14ac:dyDescent="0.25">
      <c r="A38" s="12" t="s">
        <v>35</v>
      </c>
      <c r="B38" s="38"/>
      <c r="C38" s="38">
        <v>0</v>
      </c>
      <c r="D38" s="14"/>
      <c r="E38" s="38">
        <v>0</v>
      </c>
      <c r="F38" s="14"/>
      <c r="G38" s="14">
        <v>0</v>
      </c>
      <c r="H38" s="14">
        <v>0</v>
      </c>
      <c r="I38" s="14">
        <v>0</v>
      </c>
      <c r="J38" s="14">
        <v>0</v>
      </c>
      <c r="K38" s="13">
        <f t="shared" si="3"/>
        <v>0</v>
      </c>
    </row>
    <row r="39" spans="1:11" ht="25.5" x14ac:dyDescent="0.25">
      <c r="A39" s="12" t="s">
        <v>36</v>
      </c>
      <c r="B39" s="38"/>
      <c r="C39" s="38">
        <v>0</v>
      </c>
      <c r="D39" s="14"/>
      <c r="E39" s="38">
        <v>0</v>
      </c>
      <c r="F39" s="14"/>
      <c r="G39" s="14">
        <v>0</v>
      </c>
      <c r="H39" s="14">
        <v>0</v>
      </c>
      <c r="I39" s="14">
        <v>0</v>
      </c>
      <c r="J39" s="14">
        <v>0</v>
      </c>
      <c r="K39" s="13">
        <f t="shared" si="3"/>
        <v>0</v>
      </c>
    </row>
    <row r="40" spans="1:11" ht="25.5" x14ac:dyDescent="0.25">
      <c r="A40" s="12" t="s">
        <v>37</v>
      </c>
      <c r="B40" s="38"/>
      <c r="C40" s="38">
        <v>0</v>
      </c>
      <c r="D40" s="14"/>
      <c r="E40" s="38">
        <v>0</v>
      </c>
      <c r="F40" s="14"/>
      <c r="G40" s="14">
        <v>0</v>
      </c>
      <c r="H40" s="14">
        <v>0</v>
      </c>
      <c r="I40" s="14">
        <v>0</v>
      </c>
      <c r="J40" s="14">
        <v>0</v>
      </c>
      <c r="K40" s="13">
        <f t="shared" si="3"/>
        <v>0</v>
      </c>
    </row>
    <row r="41" spans="1:11" ht="25.5" x14ac:dyDescent="0.25">
      <c r="A41" s="12" t="s">
        <v>38</v>
      </c>
      <c r="B41" s="38"/>
      <c r="C41" s="38">
        <v>0</v>
      </c>
      <c r="D41" s="14"/>
      <c r="E41" s="38">
        <v>0</v>
      </c>
      <c r="F41" s="14"/>
      <c r="G41" s="14">
        <v>0</v>
      </c>
      <c r="H41" s="14">
        <v>0</v>
      </c>
      <c r="I41" s="14">
        <v>0</v>
      </c>
      <c r="J41" s="14">
        <v>0</v>
      </c>
      <c r="K41" s="13">
        <f t="shared" si="3"/>
        <v>0</v>
      </c>
    </row>
    <row r="42" spans="1:11" ht="25.5" x14ac:dyDescent="0.25">
      <c r="A42" s="12" t="s">
        <v>39</v>
      </c>
      <c r="B42" s="13"/>
      <c r="C42" s="13">
        <v>2100000</v>
      </c>
      <c r="D42" s="14"/>
      <c r="E42" s="13">
        <v>2100000</v>
      </c>
      <c r="F42" s="14">
        <v>0</v>
      </c>
      <c r="G42" s="14">
        <v>0</v>
      </c>
      <c r="H42" s="14">
        <v>0</v>
      </c>
      <c r="I42" s="13">
        <v>32481.68</v>
      </c>
      <c r="J42" s="14">
        <v>0</v>
      </c>
      <c r="K42" s="13">
        <f t="shared" si="3"/>
        <v>32481.68</v>
      </c>
    </row>
    <row r="43" spans="1:11" ht="24.75" customHeight="1" x14ac:dyDescent="0.25">
      <c r="A43" s="12" t="s">
        <v>40</v>
      </c>
      <c r="B43" s="38"/>
      <c r="C43" s="38">
        <v>0</v>
      </c>
      <c r="D43" s="14"/>
      <c r="E43" s="38">
        <v>0</v>
      </c>
      <c r="F43" s="14"/>
      <c r="G43" s="14">
        <v>0</v>
      </c>
      <c r="H43" s="14">
        <v>0</v>
      </c>
      <c r="I43" s="14">
        <v>0</v>
      </c>
      <c r="J43" s="14">
        <v>0</v>
      </c>
      <c r="K43" s="13">
        <f t="shared" si="3"/>
        <v>0</v>
      </c>
    </row>
    <row r="44" spans="1:11" ht="3" hidden="1" customHeight="1" x14ac:dyDescent="0.25">
      <c r="A44" s="17" t="s">
        <v>41</v>
      </c>
      <c r="B44" s="39"/>
      <c r="C44" s="39"/>
      <c r="D44" s="16"/>
      <c r="E44" s="16"/>
      <c r="F44" s="16"/>
      <c r="G44" s="16">
        <v>0</v>
      </c>
      <c r="H44" s="16">
        <v>0</v>
      </c>
      <c r="I44" s="16">
        <v>0</v>
      </c>
      <c r="J44" s="16">
        <v>0</v>
      </c>
      <c r="K44" s="13">
        <f t="shared" si="3"/>
        <v>0</v>
      </c>
    </row>
    <row r="45" spans="1:11" ht="25.5" hidden="1" x14ac:dyDescent="0.25">
      <c r="A45" s="12" t="s">
        <v>42</v>
      </c>
      <c r="B45" s="38"/>
      <c r="C45" s="38"/>
      <c r="D45" s="14"/>
      <c r="E45" s="14"/>
      <c r="F45" s="14"/>
      <c r="G45" s="14">
        <v>0</v>
      </c>
      <c r="H45" s="14">
        <v>0</v>
      </c>
      <c r="I45" s="14">
        <v>0</v>
      </c>
      <c r="J45" s="14">
        <v>0</v>
      </c>
      <c r="K45" s="13">
        <f t="shared" si="3"/>
        <v>0</v>
      </c>
    </row>
    <row r="46" spans="1:11" ht="25.5" hidden="1" x14ac:dyDescent="0.25">
      <c r="A46" s="12" t="s">
        <v>43</v>
      </c>
      <c r="B46" s="38"/>
      <c r="C46" s="38"/>
      <c r="D46" s="14"/>
      <c r="E46" s="14"/>
      <c r="F46" s="14"/>
      <c r="G46" s="14">
        <v>0</v>
      </c>
      <c r="H46" s="14">
        <v>0</v>
      </c>
      <c r="I46" s="14">
        <v>0</v>
      </c>
      <c r="J46" s="14">
        <v>0</v>
      </c>
      <c r="K46" s="13">
        <f t="shared" si="3"/>
        <v>0</v>
      </c>
    </row>
    <row r="47" spans="1:11" ht="11.25" hidden="1" customHeight="1" x14ac:dyDescent="0.25">
      <c r="A47" s="12" t="s">
        <v>44</v>
      </c>
      <c r="B47" s="38"/>
      <c r="C47" s="38"/>
      <c r="D47" s="14"/>
      <c r="E47" s="14"/>
      <c r="F47" s="14"/>
      <c r="G47" s="14">
        <v>0</v>
      </c>
      <c r="H47" s="14">
        <v>0</v>
      </c>
      <c r="I47" s="14">
        <v>0</v>
      </c>
      <c r="J47" s="14">
        <v>0</v>
      </c>
      <c r="K47" s="13">
        <f t="shared" si="3"/>
        <v>0</v>
      </c>
    </row>
    <row r="48" spans="1:11" ht="25.5" hidden="1" x14ac:dyDescent="0.25">
      <c r="A48" s="12" t="s">
        <v>45</v>
      </c>
      <c r="B48" s="38"/>
      <c r="C48" s="38"/>
      <c r="D48" s="14"/>
      <c r="E48" s="14"/>
      <c r="F48" s="14"/>
      <c r="G48" s="14">
        <v>0</v>
      </c>
      <c r="H48" s="14">
        <v>0</v>
      </c>
      <c r="I48" s="14">
        <v>0</v>
      </c>
      <c r="J48" s="14">
        <v>0</v>
      </c>
      <c r="K48" s="13">
        <f t="shared" si="3"/>
        <v>0</v>
      </c>
    </row>
    <row r="49" spans="1:11" ht="25.5" hidden="1" x14ac:dyDescent="0.25">
      <c r="A49" s="12" t="s">
        <v>46</v>
      </c>
      <c r="B49" s="38"/>
      <c r="C49" s="38"/>
      <c r="D49" s="14"/>
      <c r="E49" s="14"/>
      <c r="F49" s="14"/>
      <c r="G49" s="14">
        <v>0</v>
      </c>
      <c r="H49" s="14">
        <v>0</v>
      </c>
      <c r="I49" s="14">
        <v>0</v>
      </c>
      <c r="J49" s="14">
        <v>0</v>
      </c>
      <c r="K49" s="13">
        <f t="shared" si="3"/>
        <v>0</v>
      </c>
    </row>
    <row r="50" spans="1:11" ht="25.5" hidden="1" x14ac:dyDescent="0.25">
      <c r="A50" s="12" t="s">
        <v>47</v>
      </c>
      <c r="B50" s="38"/>
      <c r="C50" s="38"/>
      <c r="D50" s="14"/>
      <c r="E50" s="14"/>
      <c r="F50" s="14"/>
      <c r="G50" s="14">
        <v>0</v>
      </c>
      <c r="H50" s="14">
        <v>0</v>
      </c>
      <c r="I50" s="14">
        <v>0</v>
      </c>
      <c r="J50" s="14">
        <v>0</v>
      </c>
      <c r="K50" s="13">
        <f t="shared" si="3"/>
        <v>0</v>
      </c>
    </row>
    <row r="51" spans="1:11" ht="25.5" hidden="1" x14ac:dyDescent="0.25">
      <c r="A51" s="12" t="s">
        <v>48</v>
      </c>
      <c r="B51" s="38"/>
      <c r="C51" s="38"/>
      <c r="D51" s="14"/>
      <c r="E51" s="14"/>
      <c r="F51" s="14"/>
      <c r="G51" s="14">
        <v>0</v>
      </c>
      <c r="H51" s="14">
        <v>0</v>
      </c>
      <c r="I51" s="14">
        <v>0</v>
      </c>
      <c r="J51" s="14">
        <v>0</v>
      </c>
      <c r="K51" s="13">
        <f t="shared" si="3"/>
        <v>0</v>
      </c>
    </row>
    <row r="52" spans="1:11" ht="30" x14ac:dyDescent="0.25">
      <c r="A52" s="8" t="s">
        <v>49</v>
      </c>
      <c r="B52" s="42"/>
      <c r="C52" s="42">
        <f>SUM(C53:C61)</f>
        <v>45000000</v>
      </c>
      <c r="D52" s="18"/>
      <c r="E52" s="42">
        <f>SUM(E53:E61)</f>
        <v>106149777.53</v>
      </c>
      <c r="F52" s="16">
        <f t="shared" ref="F52" si="7">SUM(E53:F61)</f>
        <v>106149777.53</v>
      </c>
      <c r="G52" s="16">
        <f>SUM(F53:G61)</f>
        <v>0</v>
      </c>
      <c r="H52" s="16">
        <f>SUM(G53:H61)</f>
        <v>0</v>
      </c>
      <c r="I52" s="42">
        <f>SUM(I53:I61)</f>
        <v>3690804.92</v>
      </c>
      <c r="J52" s="42">
        <f>SUM(J53:J61)</f>
        <v>3077614.49</v>
      </c>
      <c r="K52" s="10">
        <f>SUM(G52:J52)</f>
        <v>6768419.4100000001</v>
      </c>
    </row>
    <row r="53" spans="1:11" x14ac:dyDescent="0.25">
      <c r="A53" s="12" t="s">
        <v>50</v>
      </c>
      <c r="B53" s="38"/>
      <c r="C53" s="37">
        <v>0</v>
      </c>
      <c r="E53" s="37">
        <v>33680626.520000003</v>
      </c>
      <c r="F53" s="14">
        <v>0</v>
      </c>
      <c r="G53" s="14">
        <v>0</v>
      </c>
      <c r="H53" s="14">
        <v>0</v>
      </c>
      <c r="I53" s="13">
        <v>2399260.63</v>
      </c>
      <c r="J53" s="13">
        <v>1476007.77</v>
      </c>
      <c r="K53" s="13">
        <f>SUM(G53:J53)</f>
        <v>3875268.4</v>
      </c>
    </row>
    <row r="54" spans="1:11" ht="25.5" x14ac:dyDescent="0.25">
      <c r="A54" s="12" t="s">
        <v>51</v>
      </c>
      <c r="B54" s="38"/>
      <c r="C54" s="38">
        <v>0</v>
      </c>
      <c r="E54" s="37">
        <v>130424.29</v>
      </c>
      <c r="F54" s="14">
        <v>0</v>
      </c>
      <c r="G54" s="14">
        <v>0</v>
      </c>
      <c r="H54" s="14">
        <v>0</v>
      </c>
      <c r="I54" s="13">
        <v>130424.29</v>
      </c>
      <c r="J54" s="14">
        <v>0</v>
      </c>
      <c r="K54" s="13">
        <f t="shared" si="3"/>
        <v>130424.29</v>
      </c>
    </row>
    <row r="55" spans="1:11" ht="25.5" x14ac:dyDescent="0.25">
      <c r="A55" s="12" t="s">
        <v>52</v>
      </c>
      <c r="B55" s="38"/>
      <c r="C55" s="38">
        <v>0</v>
      </c>
      <c r="E55" s="37">
        <v>50000</v>
      </c>
      <c r="F55" s="14">
        <v>0</v>
      </c>
      <c r="G55" s="14">
        <v>0</v>
      </c>
      <c r="H55" s="14">
        <v>0</v>
      </c>
      <c r="I55" s="14">
        <v>0</v>
      </c>
      <c r="J55" s="14">
        <v>0</v>
      </c>
      <c r="K55" s="14">
        <v>0</v>
      </c>
    </row>
    <row r="56" spans="1:11" ht="25.5" x14ac:dyDescent="0.25">
      <c r="A56" s="12" t="s">
        <v>53</v>
      </c>
      <c r="B56" s="38"/>
      <c r="C56" s="38">
        <v>0</v>
      </c>
      <c r="E56" s="37">
        <v>100000</v>
      </c>
      <c r="F56" s="14">
        <v>0</v>
      </c>
      <c r="G56" s="14">
        <v>0</v>
      </c>
      <c r="H56" s="14">
        <v>0</v>
      </c>
      <c r="I56" s="14">
        <v>0</v>
      </c>
      <c r="J56" s="14">
        <v>0</v>
      </c>
      <c r="K56" s="14">
        <v>0</v>
      </c>
    </row>
    <row r="57" spans="1:11" ht="25.5" x14ac:dyDescent="0.25">
      <c r="A57" s="12" t="s">
        <v>54</v>
      </c>
      <c r="B57" s="38"/>
      <c r="C57" s="38">
        <v>0</v>
      </c>
      <c r="E57" s="37">
        <v>23686120</v>
      </c>
      <c r="F57" s="14">
        <v>0</v>
      </c>
      <c r="G57" s="14">
        <v>0</v>
      </c>
      <c r="H57" s="14">
        <v>0</v>
      </c>
      <c r="I57" s="13">
        <v>1161120</v>
      </c>
      <c r="J57" s="14">
        <v>0</v>
      </c>
      <c r="K57" s="13">
        <f>SUM(H57:J57)</f>
        <v>1161120</v>
      </c>
    </row>
    <row r="58" spans="1:11" x14ac:dyDescent="0.25">
      <c r="A58" s="12" t="s">
        <v>55</v>
      </c>
      <c r="B58" s="38"/>
      <c r="C58" s="38">
        <v>0</v>
      </c>
      <c r="E58" s="37">
        <v>2126606.7200000002</v>
      </c>
      <c r="F58" s="14">
        <v>0</v>
      </c>
      <c r="G58" s="14">
        <v>0</v>
      </c>
      <c r="H58" s="14">
        <v>0</v>
      </c>
      <c r="I58" s="14">
        <v>0</v>
      </c>
      <c r="J58" s="13">
        <v>1601606.72</v>
      </c>
      <c r="K58" s="13">
        <f t="shared" ref="K58:K61" si="8">SUM(H58:J58)</f>
        <v>1601606.72</v>
      </c>
    </row>
    <row r="59" spans="1:11" hidden="1" x14ac:dyDescent="0.25">
      <c r="A59" s="12" t="s">
        <v>56</v>
      </c>
      <c r="B59" s="38"/>
      <c r="C59" s="38">
        <v>0</v>
      </c>
      <c r="D59" s="14"/>
      <c r="E59" s="37"/>
      <c r="F59" s="14">
        <v>0</v>
      </c>
      <c r="G59" s="14">
        <v>0</v>
      </c>
      <c r="H59" s="14">
        <v>0</v>
      </c>
      <c r="I59" s="14">
        <v>0</v>
      </c>
      <c r="J59" s="14">
        <v>0</v>
      </c>
      <c r="K59" s="13">
        <f t="shared" si="8"/>
        <v>0</v>
      </c>
    </row>
    <row r="60" spans="1:11" x14ac:dyDescent="0.25">
      <c r="A60" s="12" t="s">
        <v>57</v>
      </c>
      <c r="B60" s="38"/>
      <c r="C60" s="38">
        <v>0</v>
      </c>
      <c r="E60" s="37">
        <v>1376000</v>
      </c>
      <c r="F60" s="14">
        <v>0</v>
      </c>
      <c r="G60" s="14">
        <v>0</v>
      </c>
      <c r="H60" s="14">
        <v>0</v>
      </c>
      <c r="I60" s="14">
        <v>0</v>
      </c>
      <c r="J60" s="14">
        <v>0</v>
      </c>
      <c r="K60" s="13">
        <f t="shared" si="8"/>
        <v>0</v>
      </c>
    </row>
    <row r="61" spans="1:11" ht="25.5" x14ac:dyDescent="0.25">
      <c r="A61" s="12" t="s">
        <v>58</v>
      </c>
      <c r="B61" s="40"/>
      <c r="C61" s="40">
        <v>45000000</v>
      </c>
      <c r="E61" s="40">
        <v>45000000</v>
      </c>
      <c r="G61" s="14">
        <v>0</v>
      </c>
      <c r="H61" s="14">
        <v>0</v>
      </c>
      <c r="I61" s="14">
        <v>0</v>
      </c>
      <c r="J61" s="14">
        <v>0</v>
      </c>
      <c r="K61" s="13">
        <f t="shared" si="8"/>
        <v>0</v>
      </c>
    </row>
    <row r="62" spans="1:11" x14ac:dyDescent="0.25">
      <c r="A62" s="8" t="s">
        <v>59</v>
      </c>
      <c r="B62" s="43"/>
      <c r="C62" s="43">
        <v>0</v>
      </c>
      <c r="D62" s="16"/>
      <c r="E62" s="42">
        <f>SUM(E63:E66)</f>
        <v>10273804.710000001</v>
      </c>
      <c r="F62" s="16">
        <f t="shared" ref="F62" si="9">SUM(F63)</f>
        <v>0</v>
      </c>
      <c r="G62" s="16">
        <f>SUM(G63)</f>
        <v>0</v>
      </c>
      <c r="H62" s="16">
        <f>SUM(H63)</f>
        <v>0</v>
      </c>
      <c r="I62" s="16">
        <f>SUM(I63)</f>
        <v>0</v>
      </c>
      <c r="J62" s="42">
        <f>SUM(J63)</f>
        <v>2054760.95</v>
      </c>
      <c r="K62" s="42">
        <f>SUM(K63)</f>
        <v>2054760.95</v>
      </c>
    </row>
    <row r="63" spans="1:11" x14ac:dyDescent="0.25">
      <c r="A63" s="12" t="s">
        <v>60</v>
      </c>
      <c r="B63" s="38"/>
      <c r="C63" s="38">
        <v>0</v>
      </c>
      <c r="E63" s="40">
        <v>10273804.710000001</v>
      </c>
      <c r="G63" s="14">
        <v>0</v>
      </c>
      <c r="H63" s="14">
        <v>0</v>
      </c>
      <c r="I63" s="14">
        <v>0</v>
      </c>
      <c r="J63" s="40">
        <v>2054760.95</v>
      </c>
      <c r="K63" s="40">
        <f>SUM(G63:J63)</f>
        <v>2054760.95</v>
      </c>
    </row>
    <row r="64" spans="1:11" x14ac:dyDescent="0.25">
      <c r="A64" s="12" t="s">
        <v>61</v>
      </c>
      <c r="B64" s="38"/>
      <c r="C64" s="38">
        <v>0</v>
      </c>
      <c r="E64" s="38">
        <v>0</v>
      </c>
      <c r="G64" s="14"/>
      <c r="H64" s="14"/>
      <c r="I64" s="14"/>
      <c r="J64" s="14"/>
      <c r="K64" s="14"/>
    </row>
    <row r="65" spans="1:11" ht="25.5" x14ac:dyDescent="0.25">
      <c r="A65" s="12" t="s">
        <v>62</v>
      </c>
      <c r="B65" s="38"/>
      <c r="C65" s="38">
        <v>0</v>
      </c>
      <c r="D65" s="14"/>
      <c r="E65" s="38">
        <v>0</v>
      </c>
      <c r="F65" s="14"/>
      <c r="G65" s="14">
        <v>0</v>
      </c>
      <c r="H65" s="14">
        <v>0</v>
      </c>
      <c r="I65" s="14">
        <v>0</v>
      </c>
      <c r="J65" s="14">
        <v>0</v>
      </c>
      <c r="K65" s="14">
        <v>0</v>
      </c>
    </row>
    <row r="66" spans="1:11" ht="38.25" x14ac:dyDescent="0.25">
      <c r="A66" s="12" t="s">
        <v>63</v>
      </c>
      <c r="B66" s="38"/>
      <c r="C66" s="38">
        <v>0</v>
      </c>
      <c r="D66" s="14"/>
      <c r="E66" s="38">
        <v>0</v>
      </c>
      <c r="F66" s="14"/>
      <c r="G66" s="14">
        <v>0</v>
      </c>
      <c r="H66" s="14">
        <v>0</v>
      </c>
      <c r="I66" s="14">
        <v>0</v>
      </c>
      <c r="J66" s="14">
        <v>0</v>
      </c>
      <c r="K66" s="14">
        <v>0</v>
      </c>
    </row>
    <row r="67" spans="1:11" ht="30" x14ac:dyDescent="0.25">
      <c r="A67" s="17" t="s">
        <v>64</v>
      </c>
      <c r="B67" s="43"/>
      <c r="C67" s="43">
        <f t="shared" ref="C67" si="10">SUM(C68:C69)</f>
        <v>0</v>
      </c>
      <c r="D67" s="16"/>
      <c r="E67" s="16">
        <v>0</v>
      </c>
      <c r="F67" s="16"/>
      <c r="G67" s="16">
        <v>0</v>
      </c>
      <c r="H67" s="16">
        <v>0</v>
      </c>
      <c r="I67" s="16">
        <v>0</v>
      </c>
      <c r="J67" s="16">
        <v>0</v>
      </c>
      <c r="K67" s="16">
        <v>0</v>
      </c>
    </row>
    <row r="68" spans="1:11" x14ac:dyDescent="0.25">
      <c r="A68" s="12" t="s">
        <v>65</v>
      </c>
      <c r="B68" s="38"/>
      <c r="C68" s="38">
        <v>0</v>
      </c>
      <c r="D68" s="14"/>
      <c r="E68" s="14">
        <v>0</v>
      </c>
      <c r="F68" s="14"/>
      <c r="G68" s="14">
        <v>0</v>
      </c>
      <c r="H68" s="14">
        <v>0</v>
      </c>
      <c r="I68" s="14">
        <v>0</v>
      </c>
      <c r="J68" s="14">
        <v>0</v>
      </c>
      <c r="K68" s="14">
        <v>0</v>
      </c>
    </row>
    <row r="69" spans="1:11" ht="25.5" x14ac:dyDescent="0.25">
      <c r="A69" s="12" t="s">
        <v>66</v>
      </c>
      <c r="B69" s="38"/>
      <c r="C69" s="38">
        <v>0</v>
      </c>
      <c r="D69" s="14"/>
      <c r="E69" s="14">
        <v>0</v>
      </c>
      <c r="F69" s="14"/>
      <c r="G69" s="14">
        <v>0</v>
      </c>
      <c r="H69" s="14">
        <v>0</v>
      </c>
      <c r="I69" s="14">
        <v>0</v>
      </c>
      <c r="J69" s="14">
        <v>0</v>
      </c>
      <c r="K69" s="14">
        <v>0</v>
      </c>
    </row>
    <row r="70" spans="1:11" x14ac:dyDescent="0.25">
      <c r="A70" s="17" t="s">
        <v>67</v>
      </c>
      <c r="B70" s="43"/>
      <c r="C70" s="43">
        <f t="shared" ref="C70" si="11">SUM(C71:C73)</f>
        <v>0</v>
      </c>
      <c r="D70" s="16"/>
      <c r="E70" s="16">
        <v>0</v>
      </c>
      <c r="F70" s="16"/>
      <c r="G70" s="16">
        <v>0</v>
      </c>
      <c r="H70" s="16">
        <v>0</v>
      </c>
      <c r="I70" s="16">
        <v>0</v>
      </c>
      <c r="J70" s="16">
        <v>0</v>
      </c>
      <c r="K70" s="16">
        <v>0</v>
      </c>
    </row>
    <row r="71" spans="1:11" ht="25.5" x14ac:dyDescent="0.25">
      <c r="A71" s="12" t="s">
        <v>68</v>
      </c>
      <c r="B71" s="38"/>
      <c r="C71" s="38">
        <v>0</v>
      </c>
      <c r="D71" s="14"/>
      <c r="E71" s="14">
        <v>0</v>
      </c>
      <c r="F71" s="14"/>
      <c r="G71" s="14">
        <v>0</v>
      </c>
      <c r="H71" s="14">
        <v>0</v>
      </c>
      <c r="I71" s="14">
        <v>0</v>
      </c>
      <c r="J71" s="14">
        <v>0</v>
      </c>
      <c r="K71" s="14">
        <v>0</v>
      </c>
    </row>
    <row r="72" spans="1:11" ht="25.5" x14ac:dyDescent="0.25">
      <c r="A72" s="12" t="s">
        <v>69</v>
      </c>
      <c r="B72" s="38"/>
      <c r="C72" s="38">
        <v>0</v>
      </c>
      <c r="D72" s="14"/>
      <c r="E72" s="14">
        <v>0</v>
      </c>
      <c r="F72" s="14"/>
      <c r="G72" s="14">
        <v>0</v>
      </c>
      <c r="H72" s="14">
        <v>0</v>
      </c>
      <c r="I72" s="14">
        <v>0</v>
      </c>
      <c r="J72" s="14">
        <v>0</v>
      </c>
      <c r="K72" s="14">
        <v>0</v>
      </c>
    </row>
    <row r="73" spans="1:11" ht="25.5" x14ac:dyDescent="0.25">
      <c r="A73" s="12" t="s">
        <v>70</v>
      </c>
      <c r="B73" s="38"/>
      <c r="C73" s="38">
        <v>0</v>
      </c>
      <c r="D73" s="14"/>
      <c r="E73" s="14">
        <v>0</v>
      </c>
      <c r="F73" s="14"/>
      <c r="G73" s="14">
        <v>0</v>
      </c>
      <c r="H73" s="14">
        <v>0</v>
      </c>
      <c r="I73" s="14">
        <v>0</v>
      </c>
      <c r="J73" s="14">
        <v>0</v>
      </c>
      <c r="K73" s="14">
        <v>0</v>
      </c>
    </row>
    <row r="74" spans="1:11" x14ac:dyDescent="0.25">
      <c r="A74" s="19"/>
      <c r="B74" s="19"/>
      <c r="C74" s="19"/>
      <c r="D74" s="14"/>
      <c r="E74" s="14">
        <v>0</v>
      </c>
      <c r="F74" s="14"/>
      <c r="G74" s="14"/>
      <c r="H74" s="14"/>
      <c r="I74" s="14"/>
      <c r="J74" s="14"/>
      <c r="K74" s="19"/>
    </row>
    <row r="75" spans="1:11" x14ac:dyDescent="0.25">
      <c r="A75" s="20" t="s">
        <v>71</v>
      </c>
      <c r="B75" s="44"/>
      <c r="C75" s="44">
        <f t="shared" ref="C75" si="12">+C62+C52+C36+C26+C16+C10</f>
        <v>294009971</v>
      </c>
      <c r="D75" s="21"/>
      <c r="E75" s="44">
        <v>385230093.70999998</v>
      </c>
      <c r="F75" s="21"/>
      <c r="G75" s="21">
        <f>SUM(G10+G16+G26+G36+G52+G62)</f>
        <v>12660396.799999999</v>
      </c>
      <c r="H75" s="21">
        <f>SUM(H10+H16+H26+H36+H52+H62)</f>
        <v>12327585.050000001</v>
      </c>
      <c r="I75" s="21">
        <f>SUM(I10+I16+I26+I36+I52+I62)</f>
        <v>19581773.300000001</v>
      </c>
      <c r="J75" s="21">
        <f>SUM(J10+J16+J26+J36+J52+J62)</f>
        <v>32251702.379999999</v>
      </c>
      <c r="K75" s="44">
        <f>SUM(G75:J75)</f>
        <v>76821457.530000001</v>
      </c>
    </row>
    <row r="76" spans="1:11" ht="30.75" customHeight="1" x14ac:dyDescent="0.25">
      <c r="A76" s="22"/>
      <c r="B76" s="22"/>
      <c r="G76" s="23"/>
      <c r="H76" s="23"/>
      <c r="I76" s="23"/>
      <c r="J76" s="23"/>
    </row>
    <row r="77" spans="1:11" x14ac:dyDescent="0.25">
      <c r="A77" s="5" t="s">
        <v>72</v>
      </c>
      <c r="B77" s="5"/>
      <c r="C77" s="5"/>
      <c r="D77" s="5"/>
      <c r="E77" s="5"/>
      <c r="F77" s="5"/>
      <c r="G77" s="5"/>
      <c r="H77" s="24"/>
      <c r="I77" s="24"/>
      <c r="J77" s="24"/>
      <c r="K77" s="5"/>
    </row>
    <row r="78" spans="1:11" ht="30" x14ac:dyDescent="0.25">
      <c r="A78" s="8" t="s">
        <v>73</v>
      </c>
      <c r="B78" s="16"/>
      <c r="C78" s="16">
        <v>0</v>
      </c>
      <c r="D78" s="16"/>
      <c r="E78" s="16">
        <v>0</v>
      </c>
      <c r="F78" s="16"/>
      <c r="G78" s="16">
        <v>0</v>
      </c>
      <c r="H78" s="16">
        <v>0</v>
      </c>
      <c r="I78" s="16">
        <v>0</v>
      </c>
      <c r="J78" s="16">
        <v>0</v>
      </c>
      <c r="K78" s="16">
        <v>0</v>
      </c>
    </row>
    <row r="79" spans="1:11" ht="25.5" x14ac:dyDescent="0.25">
      <c r="A79" s="12" t="s">
        <v>74</v>
      </c>
      <c r="B79" s="38"/>
      <c r="C79" s="38">
        <v>0</v>
      </c>
      <c r="D79" s="14"/>
      <c r="E79" s="38">
        <v>0</v>
      </c>
      <c r="F79" s="14"/>
      <c r="G79" s="14">
        <v>0</v>
      </c>
      <c r="H79" s="14">
        <v>0</v>
      </c>
      <c r="I79" s="14">
        <v>0</v>
      </c>
      <c r="J79" s="14">
        <v>0</v>
      </c>
      <c r="K79" s="38">
        <v>0</v>
      </c>
    </row>
    <row r="80" spans="1:11" ht="25.5" x14ac:dyDescent="0.25">
      <c r="A80" s="12" t="s">
        <v>75</v>
      </c>
      <c r="B80" s="38"/>
      <c r="C80" s="38">
        <v>0</v>
      </c>
      <c r="D80" s="14"/>
      <c r="E80" s="38">
        <v>0</v>
      </c>
      <c r="F80" s="14"/>
      <c r="G80" s="14">
        <v>0</v>
      </c>
      <c r="H80" s="14">
        <v>0</v>
      </c>
      <c r="I80" s="14">
        <v>0</v>
      </c>
      <c r="J80" s="14">
        <v>0</v>
      </c>
      <c r="K80" s="38">
        <v>0</v>
      </c>
    </row>
    <row r="81" spans="1:13" x14ac:dyDescent="0.25">
      <c r="A81" s="8" t="s">
        <v>76</v>
      </c>
      <c r="B81" s="16"/>
      <c r="C81" s="16">
        <v>0</v>
      </c>
      <c r="D81" s="16">
        <v>0</v>
      </c>
      <c r="E81" s="16">
        <v>0</v>
      </c>
      <c r="F81" s="16">
        <v>0</v>
      </c>
      <c r="G81" s="16">
        <v>0</v>
      </c>
      <c r="H81" s="16">
        <v>0</v>
      </c>
      <c r="I81" s="16">
        <v>0</v>
      </c>
      <c r="J81" s="16">
        <v>0</v>
      </c>
      <c r="K81" s="16">
        <v>0</v>
      </c>
    </row>
    <row r="82" spans="1:13" x14ac:dyDescent="0.25">
      <c r="A82" s="12" t="s">
        <v>77</v>
      </c>
      <c r="B82" s="38"/>
      <c r="C82" s="38">
        <v>0</v>
      </c>
      <c r="D82" s="14"/>
      <c r="E82" s="38">
        <v>0</v>
      </c>
      <c r="F82" s="14"/>
      <c r="G82" s="14">
        <v>0</v>
      </c>
      <c r="H82" s="14">
        <v>0</v>
      </c>
      <c r="I82" s="14">
        <v>0</v>
      </c>
      <c r="J82" s="14">
        <v>0</v>
      </c>
      <c r="K82" s="38">
        <v>0</v>
      </c>
    </row>
    <row r="83" spans="1:13" ht="25.5" x14ac:dyDescent="0.25">
      <c r="A83" s="12" t="s">
        <v>78</v>
      </c>
      <c r="B83" s="38"/>
      <c r="C83" s="38">
        <v>0</v>
      </c>
      <c r="D83" s="14"/>
      <c r="E83" s="38">
        <v>0</v>
      </c>
      <c r="F83" s="14"/>
      <c r="G83" s="14">
        <v>0</v>
      </c>
      <c r="H83" s="14">
        <v>0</v>
      </c>
      <c r="I83" s="14">
        <v>0</v>
      </c>
      <c r="J83" s="14">
        <v>0</v>
      </c>
      <c r="K83" s="38">
        <v>0</v>
      </c>
    </row>
    <row r="84" spans="1:13" ht="30" x14ac:dyDescent="0.25">
      <c r="A84" s="8" t="s">
        <v>79</v>
      </c>
      <c r="B84" s="16"/>
      <c r="C84" s="16">
        <v>0</v>
      </c>
      <c r="D84" s="16"/>
      <c r="E84" s="16">
        <v>0</v>
      </c>
      <c r="F84" s="16"/>
      <c r="G84" s="16">
        <v>0</v>
      </c>
      <c r="H84" s="16">
        <v>0</v>
      </c>
      <c r="I84" s="16">
        <v>0</v>
      </c>
      <c r="J84" s="16">
        <v>0</v>
      </c>
      <c r="K84" s="16">
        <v>0</v>
      </c>
    </row>
    <row r="85" spans="1:13" ht="25.5" x14ac:dyDescent="0.25">
      <c r="A85" s="12" t="s">
        <v>80</v>
      </c>
      <c r="B85" s="38"/>
      <c r="C85" s="38">
        <v>0</v>
      </c>
      <c r="D85" s="14"/>
      <c r="E85" s="38">
        <v>0</v>
      </c>
      <c r="F85" s="14"/>
      <c r="G85" s="14">
        <v>0</v>
      </c>
      <c r="H85" s="14">
        <v>0</v>
      </c>
      <c r="I85" s="14">
        <v>0</v>
      </c>
      <c r="J85" s="14">
        <v>0</v>
      </c>
      <c r="K85" s="38">
        <v>0</v>
      </c>
    </row>
    <row r="86" spans="1:13" x14ac:dyDescent="0.25">
      <c r="A86" s="20" t="s">
        <v>81</v>
      </c>
      <c r="B86" s="25"/>
      <c r="C86" s="25"/>
      <c r="D86" s="25"/>
      <c r="E86" s="25"/>
      <c r="F86" s="25"/>
      <c r="G86" s="25"/>
      <c r="H86" s="25"/>
      <c r="I86" s="25"/>
      <c r="J86" s="25"/>
      <c r="K86" s="25"/>
    </row>
    <row r="88" spans="1:13" ht="31.5" x14ac:dyDescent="0.25">
      <c r="A88" s="26" t="s">
        <v>82</v>
      </c>
      <c r="B88" s="27"/>
      <c r="C88" s="27">
        <f t="shared" ref="C88" si="13">+C75</f>
        <v>294009971</v>
      </c>
      <c r="D88" s="27"/>
      <c r="E88" s="27">
        <f>+E75</f>
        <v>385230093.70999998</v>
      </c>
      <c r="F88" s="27"/>
      <c r="G88" s="28">
        <f t="shared" ref="G88" si="14">SUM(G75)</f>
        <v>12660396.799999999</v>
      </c>
      <c r="H88" s="28">
        <f>SUM(H75)</f>
        <v>12327585.050000001</v>
      </c>
      <c r="I88" s="28">
        <f>SUM(I75)</f>
        <v>19581773.300000001</v>
      </c>
      <c r="J88" s="28">
        <f>SUM(J75)</f>
        <v>32251702.379999999</v>
      </c>
      <c r="K88" s="27">
        <f>SUM(K75)</f>
        <v>76821457.530000001</v>
      </c>
    </row>
    <row r="89" spans="1:13" ht="1.5" customHeight="1" x14ac:dyDescent="0.25">
      <c r="A89" s="29"/>
      <c r="B89" s="29"/>
      <c r="C89" s="29"/>
      <c r="D89" s="30"/>
      <c r="E89" s="30"/>
      <c r="F89" s="30"/>
      <c r="G89" s="30"/>
      <c r="H89" s="30"/>
      <c r="I89" s="30"/>
    </row>
    <row r="90" spans="1:13" x14ac:dyDescent="0.25">
      <c r="A90" s="46" t="s">
        <v>86</v>
      </c>
      <c r="B90" s="29"/>
      <c r="C90" s="29"/>
      <c r="D90" s="30"/>
      <c r="E90" s="30"/>
      <c r="F90" s="30"/>
      <c r="G90" s="30"/>
      <c r="H90" s="30"/>
      <c r="I90" s="30"/>
    </row>
    <row r="91" spans="1:13" x14ac:dyDescent="0.25">
      <c r="A91" s="29" t="s">
        <v>1</v>
      </c>
      <c r="B91" s="29"/>
      <c r="C91" s="29"/>
      <c r="D91" s="30"/>
      <c r="E91" s="30"/>
      <c r="F91" s="30"/>
      <c r="G91" s="30"/>
      <c r="H91" s="30"/>
      <c r="I91" s="30"/>
    </row>
    <row r="92" spans="1:13" x14ac:dyDescent="0.25">
      <c r="A92" s="2" t="s">
        <v>83</v>
      </c>
      <c r="B92" s="2"/>
      <c r="C92" s="2"/>
      <c r="D92" s="30"/>
      <c r="E92" s="30"/>
      <c r="F92" s="30"/>
      <c r="G92" s="30"/>
      <c r="H92" s="30"/>
      <c r="I92" s="30"/>
    </row>
    <row r="93" spans="1:13" x14ac:dyDescent="0.25">
      <c r="A93" t="s">
        <v>84</v>
      </c>
      <c r="D93" s="30"/>
      <c r="E93" s="30"/>
      <c r="F93" s="30"/>
      <c r="G93" s="30"/>
      <c r="H93" s="30"/>
      <c r="I93" s="30"/>
    </row>
    <row r="94" spans="1:13" x14ac:dyDescent="0.25">
      <c r="A94" s="29" t="s">
        <v>4</v>
      </c>
      <c r="B94" s="29"/>
      <c r="C94" s="29"/>
      <c r="D94" s="30"/>
      <c r="E94" s="45"/>
      <c r="F94" s="30"/>
      <c r="H94" s="30"/>
      <c r="I94" s="30"/>
    </row>
    <row r="95" spans="1:13" x14ac:dyDescent="0.25">
      <c r="A95" s="29" t="s">
        <v>6</v>
      </c>
      <c r="B95" s="29"/>
      <c r="C95" s="29"/>
      <c r="D95" s="30"/>
      <c r="E95" s="30"/>
      <c r="F95" s="30"/>
      <c r="G95" s="30"/>
      <c r="H95" s="30"/>
      <c r="I95" s="30"/>
    </row>
    <row r="96" spans="1:13" x14ac:dyDescent="0.25">
      <c r="A96" s="29" t="s">
        <v>7</v>
      </c>
      <c r="B96" s="29"/>
      <c r="C96" s="29"/>
      <c r="D96" s="30"/>
      <c r="E96" s="30"/>
      <c r="F96" s="30"/>
      <c r="G96" s="30"/>
      <c r="H96" s="30"/>
      <c r="I96" s="30"/>
      <c r="K96" s="31"/>
      <c r="L96" s="31"/>
      <c r="M96" s="31"/>
    </row>
    <row r="97" spans="5:15" ht="15.75" x14ac:dyDescent="0.25">
      <c r="J97" s="31"/>
      <c r="K97" s="32"/>
      <c r="L97" s="32"/>
      <c r="M97" s="31"/>
    </row>
    <row r="98" spans="5:15" ht="15.75" x14ac:dyDescent="0.25">
      <c r="E98" s="31"/>
      <c r="J98" s="31"/>
      <c r="K98" s="32"/>
      <c r="L98" s="33"/>
      <c r="M98" s="31"/>
      <c r="O98" s="34"/>
    </row>
    <row r="99" spans="5:15" ht="15.75" x14ac:dyDescent="0.25">
      <c r="E99" s="32"/>
      <c r="J99" s="31"/>
      <c r="K99" s="33"/>
      <c r="L99" s="35"/>
      <c r="O99" s="35"/>
    </row>
    <row r="100" spans="5:15" x14ac:dyDescent="0.25">
      <c r="E100" s="36"/>
      <c r="J100" s="31"/>
      <c r="K100" s="36"/>
      <c r="L100" s="36"/>
      <c r="O100" s="35"/>
    </row>
    <row r="101" spans="5:15" x14ac:dyDescent="0.25">
      <c r="E101" s="35"/>
      <c r="J101" s="31"/>
      <c r="K101" s="31"/>
      <c r="L101" s="31"/>
    </row>
    <row r="102" spans="5:15" x14ac:dyDescent="0.25">
      <c r="J102" s="31"/>
      <c r="K102" s="31"/>
      <c r="L102" s="31"/>
    </row>
  </sheetData>
  <mergeCells count="12">
    <mergeCell ref="K7:K8"/>
    <mergeCell ref="A7:A8"/>
    <mergeCell ref="D7:D8"/>
    <mergeCell ref="F7:F8"/>
    <mergeCell ref="G7:J7"/>
    <mergeCell ref="E7:E8"/>
    <mergeCell ref="C7:C8"/>
    <mergeCell ref="A2:J2"/>
    <mergeCell ref="A3:J3"/>
    <mergeCell ref="A4:J4"/>
    <mergeCell ref="A5:J5"/>
    <mergeCell ref="A6:J6"/>
  </mergeCells>
  <phoneticPr fontId="10" type="noConversion"/>
  <printOptions horizontalCentered="1"/>
  <pageMargins left="0.25" right="0.25" top="0.75" bottom="0.75" header="0.3" footer="0.3"/>
  <pageSetup scale="85" orientation="landscape" verticalDpi="4294967293" r:id="rId1"/>
  <rowBreaks count="2" manualBreakCount="2">
    <brk id="66" max="10" man="1"/>
    <brk id="87" max="10" man="1"/>
  </rowBreaks>
  <ignoredErrors>
    <ignoredError sqref="H16:I16 I26 F36 I36 K13 K11:K12 K14:K61 J26:J43 E62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earredondo</dc:creator>
  <cp:lastModifiedBy>Estefany Arredondo</cp:lastModifiedBy>
  <cp:lastPrinted>2022-06-03T18:13:55Z</cp:lastPrinted>
  <dcterms:created xsi:type="dcterms:W3CDTF">2021-07-05T13:45:25Z</dcterms:created>
  <dcterms:modified xsi:type="dcterms:W3CDTF">2022-06-03T18:15:01Z</dcterms:modified>
</cp:coreProperties>
</file>