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975" windowWidth="28710" windowHeight="57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Hoja1!$A$1:$M$106</definedName>
  </definedNames>
  <calcPr calcId="125725"/>
</workbook>
</file>

<file path=xl/calcChain.xml><?xml version="1.0" encoding="utf-8"?>
<calcChain xmlns="http://schemas.openxmlformats.org/spreadsheetml/2006/main">
  <c r="J26" i="1"/>
  <c r="C70"/>
  <c r="B70"/>
  <c r="C67"/>
  <c r="B67"/>
  <c r="C62"/>
  <c r="B62"/>
  <c r="C52"/>
  <c r="B52"/>
  <c r="B75" s="1"/>
  <c r="B88" s="1"/>
  <c r="C44"/>
  <c r="B44"/>
  <c r="C36"/>
  <c r="B36"/>
  <c r="C26"/>
  <c r="B26"/>
  <c r="C16"/>
  <c r="B16"/>
  <c r="C10"/>
  <c r="B10"/>
  <c r="M52"/>
  <c r="M36"/>
  <c r="M26"/>
  <c r="M16"/>
  <c r="C75" l="1"/>
  <c r="C88" s="1"/>
  <c r="M10"/>
  <c r="R75"/>
  <c r="R88" s="1"/>
  <c r="Q75"/>
  <c r="Q88" s="1"/>
  <c r="P75"/>
  <c r="P88" s="1"/>
  <c r="O75"/>
  <c r="O88" s="1"/>
  <c r="N75"/>
  <c r="N88" s="1"/>
  <c r="E73"/>
  <c r="E72"/>
  <c r="E71"/>
  <c r="E70"/>
  <c r="E69"/>
  <c r="E68"/>
  <c r="E67"/>
  <c r="E66"/>
  <c r="E65"/>
  <c r="E64"/>
  <c r="E63"/>
  <c r="H62"/>
  <c r="G62"/>
  <c r="E61"/>
  <c r="E60"/>
  <c r="E59"/>
  <c r="E58"/>
  <c r="E57"/>
  <c r="E56"/>
  <c r="E55"/>
  <c r="E54"/>
  <c r="E53"/>
  <c r="L52"/>
  <c r="K52"/>
  <c r="J52"/>
  <c r="H52"/>
  <c r="G52"/>
  <c r="E51"/>
  <c r="E50"/>
  <c r="E49"/>
  <c r="E48"/>
  <c r="E47"/>
  <c r="E46"/>
  <c r="E45"/>
  <c r="E44"/>
  <c r="E43"/>
  <c r="E42"/>
  <c r="E41"/>
  <c r="E40"/>
  <c r="E39"/>
  <c r="E38"/>
  <c r="E37"/>
  <c r="L36"/>
  <c r="K36"/>
  <c r="I36"/>
  <c r="E35"/>
  <c r="E34"/>
  <c r="E33"/>
  <c r="E32"/>
  <c r="E31"/>
  <c r="E30"/>
  <c r="E29"/>
  <c r="E28"/>
  <c r="E27"/>
  <c r="L26"/>
  <c r="K26"/>
  <c r="I26"/>
  <c r="E26"/>
  <c r="E25"/>
  <c r="E24"/>
  <c r="E23"/>
  <c r="E22"/>
  <c r="E21"/>
  <c r="E20"/>
  <c r="E19"/>
  <c r="E18"/>
  <c r="E17"/>
  <c r="L16"/>
  <c r="K16"/>
  <c r="J16"/>
  <c r="I16"/>
  <c r="G16"/>
  <c r="E15"/>
  <c r="E12"/>
  <c r="E11"/>
  <c r="L10"/>
  <c r="K10"/>
  <c r="J10"/>
  <c r="J75" s="1"/>
  <c r="J88" s="1"/>
  <c r="I10"/>
  <c r="I75" s="1"/>
  <c r="I88" s="1"/>
  <c r="G10"/>
  <c r="G75" l="1"/>
  <c r="E10"/>
  <c r="K75"/>
  <c r="K88" s="1"/>
  <c r="H75"/>
  <c r="H88" s="1"/>
  <c r="L75"/>
  <c r="L88" s="1"/>
  <c r="E36"/>
  <c r="E62"/>
  <c r="E52"/>
  <c r="M75"/>
  <c r="M88" s="1"/>
  <c r="E16"/>
  <c r="G88"/>
  <c r="E75" l="1"/>
  <c r="E88" s="1"/>
</calcChain>
</file>

<file path=xl/sharedStrings.xml><?xml version="1.0" encoding="utf-8"?>
<sst xmlns="http://schemas.openxmlformats.org/spreadsheetml/2006/main" count="109" uniqueCount="109">
  <si>
    <t>MINISTERIO DE CULTURA</t>
  </si>
  <si>
    <t xml:space="preserve">1. Gasto devengado. </t>
  </si>
  <si>
    <t>ARCHIVO GENERAL DE LA NACIÓN</t>
  </si>
  <si>
    <t>AÑO 2021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</si>
  <si>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</si>
  <si>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</si>
  <si>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</si>
  <si>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</si>
  <si>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</si>
  <si>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</si>
  <si>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</si>
  <si>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</si>
  <si>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</si>
  <si>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</si>
  <si>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</si>
  <si>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</si>
  <si>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</si>
  <si>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</si>
  <si>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</si>
  <si>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</si>
  <si>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</si>
  <si>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</si>
  <si>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</si>
  <si>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</si>
  <si>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</si>
  <si>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</si>
  <si>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</si>
  <si>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</si>
  <si>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</si>
  <si>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</si>
  <si>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</si>
  <si>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</si>
  <si>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</si>
  <si>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</si>
  <si>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</si>
  <si>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</si>
  <si>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</si>
  <si>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2.3.4- PRODUCTOS FARMACEUTICOS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</si>
  <si>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</si>
  <si>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</si>
  <si>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</si>
  <si>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</si>
  <si>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</si>
  <si>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</si>
  <si>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</si>
  <si>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</si>
  <si>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</si>
  <si>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</si>
  <si>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</si>
  <si>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</si>
  <si>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</si>
  <si>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</si>
  <si>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</si>
  <si>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</si>
  <si>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</si>
  <si>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</si>
  <si>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</si>
  <si>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</si>
  <si>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</si>
  <si>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</si>
  <si>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</si>
  <si>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</si>
  <si>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</si>
  <si>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</si>
  <si>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</si>
  <si>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</si>
  <si>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</si>
  <si>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</si>
  <si>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</si>
  <si>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</si>
  <si>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</si>
  <si>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</si>
  <si>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</si>
  <si>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</si>
  <si>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</si>
  <si>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</si>
  <si>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</si>
  <si>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</si>
  <si>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</si>
  <si>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</si>
  <si>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</si>
  <si>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</si>
  <si>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</si>
  <si>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</si>
  <si>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</si>
  <si>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</si>
  <si>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</si>
  <si>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</si>
  <si>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</si>
  <si>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</si>
  <si>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</si>
  <si>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</si>
  <si>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</si>
  <si>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</si>
  <si>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Presupuesto Modificado</t>
  </si>
  <si>
    <t>Total Devengado</t>
  </si>
  <si>
    <t xml:space="preserve">Devengado Enero </t>
  </si>
  <si>
    <t xml:space="preserve">Devengado Febrero </t>
  </si>
  <si>
    <t>Devengado Marzo</t>
  </si>
  <si>
    <t>Devengado Abril</t>
  </si>
  <si>
    <t>Devengado Mayo</t>
  </si>
  <si>
    <t>Devengado Junio</t>
  </si>
  <si>
    <t>Devengado Julio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</si>
  <si>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</si>
  <si>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</si>
  <si>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</si>
  <si>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</si>
  <si>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3. Total devengado: Son los recursos financieros que surge con la obligación de pago por la recepcion de conformidad de obras, bienes y servicios oportunamente contratados o, en los casos de gastos sin 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</si>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</sst>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6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9" fontId="0" fillId="0" borderId="0" xfId="1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43" fontId="0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8" fillId="0" borderId="0" xfId="0" applyFont="1" applyBorder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10" fillId="0" borderId="0" xfId="0" applyFont="1" applyAlignment="1">
      <alignment horizontal="center" readingOrder="2"/>
    </xf>
    <xf numFmtId="0" fontId="10" fillId="0" borderId="0" xfId="0" applyFont="1" applyBorder="1" applyAlignment="1">
      <alignment horizontal="center" readingOrder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left" vertical="center" wrapText="1" indent="2"/>
    </xf>
    <xf numFmtId="1" fontId="2" fillId="0" borderId="0" xfId="1" applyNumberFormat="1" applyFont="1" applyAlignment="1">
      <alignment vertical="center" wrapText="1"/>
    </xf>
    <xf numFmtId="43" fontId="2" fillId="0" borderId="0" xfId="1" applyFont="1" applyAlignment="1">
      <alignment horizontal="right" vertical="center" wrapText="1"/>
    </xf>
    <xf numFmtId="167" fontId="0" fillId="0" borderId="0" xfId="0" applyNumberFormat="1"/>
    <xf numFmtId="43" fontId="1" fillId="0" borderId="0" xfId="1" applyFont="1" applyAlignment="1">
      <alignment vertical="center" wrapText="1"/>
    </xf>
    <xf numFmtId="1" fontId="7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left" vertical="center" wrapText="1" indent="2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97143</xdr:colOff>
      <xdr:row>1</xdr:row>
      <xdr:rowOff>28963</xdr:rowOff>
    </xdr:from>
    <xdr:to>
      <xdr:col>11</xdr:col>
      <xdr:colOff>931506</xdr:colOff>
      <xdr:row>4</xdr:row>
      <xdr:rowOff>189611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7593" y="190888"/>
          <a:ext cx="1777338" cy="875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856823</xdr:colOff>
      <xdr:row>99</xdr:row>
      <xdr:rowOff>180975</xdr:rowOff>
    </xdr:from>
    <xdr:to>
      <xdr:col>4</xdr:col>
      <xdr:colOff>669857</xdr:colOff>
      <xdr:row>104</xdr:row>
      <xdr:rowOff>128442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6823" y="24822150"/>
          <a:ext cx="2480034" cy="928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 Interina de 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Presupuesto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19</xdr:col>
      <xdr:colOff>2137403</xdr:colOff>
      <xdr:row>103</xdr:row>
      <xdr:rowOff>152399</xdr:rowOff>
    </xdr:from>
    <xdr:to>
      <xdr:col>19</xdr:col>
      <xdr:colOff>2238374</xdr:colOff>
      <xdr:row>104</xdr:row>
      <xdr:rowOff>7618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6148678" y="25993724"/>
          <a:ext cx="100971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ctr" rtl="1">
            <a:defRPr sz="1000"/>
          </a:pPr>
          <a:r>
            <a:rPr lang="en-US" sz="1000">
              <a:latin typeface="+mn-lt"/>
              <a:ea typeface="+mn-ea"/>
              <a:cs typeface="+mn-cs"/>
            </a:rPr>
            <a:t> </a:t>
          </a:r>
          <a:r>
            <a:rPr lang="en-US" sz="1200"/>
            <a:t> </a:t>
          </a:r>
          <a:endParaRPr lang="en-US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9</xdr:col>
      <xdr:colOff>464466</xdr:colOff>
      <xdr:row>99</xdr:row>
      <xdr:rowOff>180586</xdr:rowOff>
    </xdr:from>
    <xdr:to>
      <xdr:col>12</xdr:col>
      <xdr:colOff>402652</xdr:colOff>
      <xdr:row>104</xdr:row>
      <xdr:rowOff>137578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998616" y="24821761"/>
          <a:ext cx="2748061" cy="938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385081</xdr:colOff>
      <xdr:row>0</xdr:row>
      <xdr:rowOff>85532</xdr:rowOff>
    </xdr:from>
    <xdr:to>
      <xdr:col>0</xdr:col>
      <xdr:colOff>2371725</xdr:colOff>
      <xdr:row>4</xdr:row>
      <xdr:rowOff>114106</xdr:rowOff>
    </xdr:to>
    <xdr:pic>
      <xdr:nvPicPr>
        <xdr:cNvPr id="6" name="5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081" y="85532"/>
          <a:ext cx="1986644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5"/>
  <sheetViews>
    <sheetView tabSelected="1" topLeftCell="A58" zoomScaleNormal="100" workbookViewId="0">
      <selection activeCell="M70" sqref="M70"/>
    </sheetView>
  </sheetViews>
  <sheetFormatPr baseColWidth="10" defaultColWidth="9.140625" defaultRowHeight="15"/>
  <cols>
    <col min="1" max="1" width="40" customWidth="1"/>
    <col min="2" max="3" width="14.5703125" bestFit="1" customWidth="1"/>
    <col min="4" max="4" width="0.7109375" customWidth="1"/>
    <col min="5" max="5" width="14.5703125" bestFit="1" customWidth="1"/>
    <col min="6" max="6" width="0.5703125" customWidth="1"/>
    <col min="7" max="7" width="13.5703125" bestFit="1" customWidth="1"/>
    <col min="8" max="8" width="14.140625" bestFit="1" customWidth="1"/>
    <col min="9" max="10" width="13.5703125" bestFit="1" customWidth="1"/>
    <col min="11" max="13" width="14.140625" bestFit="1" customWidth="1"/>
    <col min="14" max="14" width="8" hidden="1" customWidth="1"/>
    <col min="15" max="15" width="12.5703125" hidden="1" customWidth="1"/>
    <col min="16" max="16" width="9.140625" hidden="1" customWidth="1"/>
    <col min="17" max="17" width="12.140625" hidden="1" customWidth="1"/>
    <col min="18" max="18" width="11.140625" hidden="1" customWidth="1"/>
    <col min="19" max="19" width="0" hidden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18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2"/>
      <c r="O2" s="2"/>
      <c r="P2" s="2"/>
      <c r="Q2" s="2"/>
      <c r="R2" s="2"/>
      <c r="T2" s="3"/>
    </row>
    <row r="3" spans="1:31" ht="18.7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"/>
      <c r="O3" s="4"/>
      <c r="P3" s="4"/>
      <c r="Q3" s="4"/>
      <c r="R3" s="4"/>
      <c r="T3" s="3"/>
    </row>
    <row r="4" spans="1:31" ht="18.7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2"/>
      <c r="O4" s="2"/>
      <c r="P4" s="2"/>
      <c r="Q4" s="2"/>
      <c r="R4" s="2"/>
      <c r="T4" s="3"/>
    </row>
    <row r="5" spans="1:31" ht="15.75" customHeight="1">
      <c r="A5" s="51" t="s">
        <v>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"/>
      <c r="O5" s="5"/>
      <c r="P5" s="5"/>
      <c r="Q5" s="5"/>
      <c r="R5" s="5"/>
      <c r="T5" s="3"/>
    </row>
    <row r="6" spans="1:31">
      <c r="A6" s="52" t="s">
        <v>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6"/>
      <c r="O6" s="6"/>
      <c r="P6" s="6"/>
      <c r="Q6" s="6"/>
      <c r="R6" s="6"/>
      <c r="T6" s="3"/>
    </row>
    <row r="7" spans="1:31" ht="8.25" customHeight="1">
      <c r="T7" s="3"/>
    </row>
    <row r="8" spans="1:31" ht="31.5">
      <c r="A8" s="7" t="s">
        <v>10</v>
      </c>
      <c r="B8" s="8" t="s">
        <v>93</v>
      </c>
      <c r="C8" s="8" t="s">
        <v>94</v>
      </c>
      <c r="D8" s="8"/>
      <c r="E8" s="8" t="s">
        <v>95</v>
      </c>
      <c r="F8" s="8"/>
      <c r="G8" s="8" t="s">
        <v>96</v>
      </c>
      <c r="H8" s="8" t="s">
        <v>97</v>
      </c>
      <c r="I8" s="8" t="s">
        <v>98</v>
      </c>
      <c r="J8" s="8" t="s">
        <v>99</v>
      </c>
      <c r="K8" s="8" t="s">
        <v>100</v>
      </c>
      <c r="L8" s="8" t="s">
        <v>101</v>
      </c>
      <c r="M8" s="8" t="s">
        <v>102</v>
      </c>
      <c r="N8" s="8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AD8" s="9"/>
      <c r="AE8" s="9"/>
    </row>
    <row r="9" spans="1:31">
      <c r="A9" s="10" t="s">
        <v>16</v>
      </c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30">
      <c r="A10" s="13" t="s">
        <v>17</v>
      </c>
      <c r="B10" s="54">
        <f>SUM(B11:B15)</f>
        <v>171572645</v>
      </c>
      <c r="C10" s="54">
        <f>SUM(C11:C15)</f>
        <v>173731661.88</v>
      </c>
      <c r="D10" s="54"/>
      <c r="E10" s="14">
        <f>SUM(G10+H10+I10+J10+K10+L10+M10+N10+O10+P10+Q10+R10)</f>
        <v>86999405.280000001</v>
      </c>
      <c r="F10" s="14"/>
      <c r="G10" s="15">
        <f>SUM(G11:G15)</f>
        <v>10745943.779999999</v>
      </c>
      <c r="H10" s="14">
        <v>11046905.720000001</v>
      </c>
      <c r="I10" s="15">
        <f>SUM(I11:I15)</f>
        <v>11339348.470000001</v>
      </c>
      <c r="J10" s="15">
        <f>SUM(J11:J15)</f>
        <v>10816262.309999999</v>
      </c>
      <c r="K10" s="14">
        <f>SUM(K11:K15)</f>
        <v>18904062</v>
      </c>
      <c r="L10" s="14">
        <f>SUM(L11:L15)</f>
        <v>11656343.800000001</v>
      </c>
      <c r="M10" s="14">
        <f>SUM(M11:M15)</f>
        <v>12490539.199999999</v>
      </c>
      <c r="N10" s="14"/>
      <c r="O10" s="14"/>
      <c r="P10" s="14"/>
      <c r="Q10" s="14"/>
      <c r="R10" s="14"/>
      <c r="V10" s="16"/>
    </row>
    <row r="11" spans="1:31">
      <c r="A11" s="17" t="s">
        <v>18</v>
      </c>
      <c r="B11" s="19">
        <v>136368706</v>
      </c>
      <c r="C11" s="19">
        <v>140229927.53</v>
      </c>
      <c r="D11" s="19"/>
      <c r="E11" s="18">
        <f t="shared" ref="E11:E73" si="0">SUM(G11+H11+I11+J11+K11+L11+M11+N11+O11+P11+Q11+R11)</f>
        <v>65670373.710000001</v>
      </c>
      <c r="F11" s="12"/>
      <c r="G11" s="19">
        <v>8924437</v>
      </c>
      <c r="H11" s="18">
        <v>9186770.3300000001</v>
      </c>
      <c r="I11" s="18">
        <v>9484516.6500000004</v>
      </c>
      <c r="J11" s="18">
        <v>8982011.7699999996</v>
      </c>
      <c r="K11" s="18">
        <v>9300047.3599999994</v>
      </c>
      <c r="L11" s="18">
        <v>9201502</v>
      </c>
      <c r="M11" s="18">
        <v>10591088.6</v>
      </c>
      <c r="N11" s="18"/>
      <c r="O11" s="18"/>
      <c r="P11" s="18"/>
      <c r="Q11" s="18"/>
      <c r="R11" s="18"/>
    </row>
    <row r="12" spans="1:31">
      <c r="A12" s="17" t="s">
        <v>19</v>
      </c>
      <c r="B12" s="19">
        <v>17141200</v>
      </c>
      <c r="C12" s="19">
        <v>15438995.35</v>
      </c>
      <c r="D12" s="19"/>
      <c r="E12" s="18">
        <f t="shared" si="0"/>
        <v>11704366.810000001</v>
      </c>
      <c r="F12" s="12"/>
      <c r="G12" s="19">
        <v>472600</v>
      </c>
      <c r="H12" s="18">
        <v>472600</v>
      </c>
      <c r="I12" s="18">
        <v>512157.02</v>
      </c>
      <c r="J12" s="18">
        <v>491077.95</v>
      </c>
      <c r="K12" s="18">
        <v>8209275</v>
      </c>
      <c r="L12" s="18">
        <v>1064353.97</v>
      </c>
      <c r="M12" s="18">
        <v>482302.87</v>
      </c>
      <c r="N12" s="18"/>
      <c r="O12" s="18"/>
      <c r="P12" s="18"/>
      <c r="Q12" s="18"/>
      <c r="R12" s="18"/>
    </row>
    <row r="13" spans="1:31">
      <c r="A13" s="17" t="s">
        <v>20</v>
      </c>
      <c r="B13" s="19">
        <v>200000</v>
      </c>
      <c r="C13" s="19">
        <v>200000</v>
      </c>
      <c r="D13" s="19"/>
      <c r="E13" s="20">
        <v>0</v>
      </c>
      <c r="F13" s="12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/>
      <c r="N13" s="18"/>
      <c r="O13" s="18"/>
      <c r="P13" s="18"/>
      <c r="Q13" s="20"/>
      <c r="R13" s="20"/>
    </row>
    <row r="14" spans="1:31">
      <c r="A14" s="17" t="s">
        <v>21</v>
      </c>
      <c r="B14" s="19"/>
      <c r="C14" s="19"/>
      <c r="D14" s="19"/>
      <c r="E14" s="20">
        <v>0</v>
      </c>
      <c r="F14" s="12"/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/>
      <c r="N14" s="20"/>
      <c r="O14" s="20"/>
      <c r="P14" s="20"/>
      <c r="Q14" s="20"/>
      <c r="R14" s="20"/>
    </row>
    <row r="15" spans="1:31" ht="25.5">
      <c r="A15" s="17" t="s">
        <v>22</v>
      </c>
      <c r="B15" s="19">
        <v>17862739</v>
      </c>
      <c r="C15" s="19">
        <v>17862739</v>
      </c>
      <c r="D15" s="19"/>
      <c r="E15" s="18">
        <f t="shared" si="0"/>
        <v>9624664.7599999998</v>
      </c>
      <c r="F15" s="12"/>
      <c r="G15" s="19">
        <v>1348906.78</v>
      </c>
      <c r="H15" s="18">
        <v>1387535.39</v>
      </c>
      <c r="I15" s="18">
        <v>1342674.8</v>
      </c>
      <c r="J15" s="18">
        <v>1343172.59</v>
      </c>
      <c r="K15" s="18">
        <v>1394739.64</v>
      </c>
      <c r="L15" s="18">
        <v>1390487.83</v>
      </c>
      <c r="M15" s="18">
        <v>1417147.73</v>
      </c>
      <c r="N15" s="18"/>
      <c r="O15" s="18"/>
      <c r="P15" s="18"/>
      <c r="Q15" s="18"/>
      <c r="R15" s="18"/>
    </row>
    <row r="16" spans="1:31">
      <c r="A16" s="13" t="s">
        <v>23</v>
      </c>
      <c r="B16" s="54">
        <f>SUM(B17:B25)</f>
        <v>33760000</v>
      </c>
      <c r="C16" s="54">
        <f>SUM(C17:C25)</f>
        <v>64119731.719999999</v>
      </c>
      <c r="D16" s="54"/>
      <c r="E16" s="21">
        <f t="shared" si="0"/>
        <v>21069355.09</v>
      </c>
      <c r="G16" s="15">
        <f>SUM(F17:G24)</f>
        <v>834495.94</v>
      </c>
      <c r="H16" s="14">
        <v>971706.69</v>
      </c>
      <c r="I16" s="15">
        <f>SUM(I17:I24)</f>
        <v>954244.27</v>
      </c>
      <c r="J16" s="15">
        <f>SUM(J17:J25)</f>
        <v>2912968.3899999997</v>
      </c>
      <c r="K16" s="14">
        <f>SUM(K17:K25)</f>
        <v>2612313.9500000002</v>
      </c>
      <c r="L16" s="14">
        <f>SUM(L17:L25)</f>
        <v>6800403.7699999996</v>
      </c>
      <c r="M16" s="14">
        <f>SUM(M17:M25)</f>
        <v>5983222.080000001</v>
      </c>
      <c r="N16" s="14"/>
      <c r="O16" s="22"/>
      <c r="P16" s="14"/>
      <c r="Q16" s="14"/>
      <c r="R16" s="14"/>
    </row>
    <row r="17" spans="1:18">
      <c r="A17" s="17" t="s">
        <v>24</v>
      </c>
      <c r="B17" s="19">
        <v>15500000</v>
      </c>
      <c r="C17" s="19">
        <v>16405404.550000001</v>
      </c>
      <c r="D17" s="19"/>
      <c r="E17" s="18">
        <f t="shared" si="0"/>
        <v>6800395.0600000005</v>
      </c>
      <c r="F17" s="9"/>
      <c r="G17" s="19">
        <v>834495.94</v>
      </c>
      <c r="H17" s="18">
        <v>951078.69</v>
      </c>
      <c r="I17" s="18">
        <v>947044.27</v>
      </c>
      <c r="J17" s="18">
        <v>856054.42</v>
      </c>
      <c r="K17" s="18">
        <v>797754.89</v>
      </c>
      <c r="L17" s="18">
        <v>1317729.33</v>
      </c>
      <c r="M17" s="18">
        <v>1096237.52</v>
      </c>
      <c r="N17" s="18"/>
      <c r="O17" s="18"/>
      <c r="P17" s="18"/>
      <c r="Q17" s="18"/>
      <c r="R17" s="18"/>
    </row>
    <row r="18" spans="1:18" ht="25.5">
      <c r="A18" s="17" t="s">
        <v>25</v>
      </c>
      <c r="B18" s="19">
        <v>7000000</v>
      </c>
      <c r="C18" s="19">
        <v>13711447.5</v>
      </c>
      <c r="D18" s="19"/>
      <c r="E18" s="18">
        <f t="shared" si="0"/>
        <v>6396480.54</v>
      </c>
      <c r="G18" s="20">
        <v>0</v>
      </c>
      <c r="H18" s="20">
        <v>0</v>
      </c>
      <c r="I18" s="23">
        <v>0</v>
      </c>
      <c r="J18" s="18">
        <v>854998</v>
      </c>
      <c r="K18" s="20">
        <v>0</v>
      </c>
      <c r="L18" s="18">
        <v>2175638.34</v>
      </c>
      <c r="M18" s="18">
        <v>3365844.2</v>
      </c>
      <c r="N18" s="18"/>
      <c r="O18" s="18"/>
      <c r="P18" s="18"/>
      <c r="Q18" s="20"/>
      <c r="R18" s="20"/>
    </row>
    <row r="19" spans="1:18">
      <c r="A19" s="17" t="s">
        <v>26</v>
      </c>
      <c r="B19" s="19">
        <v>320000</v>
      </c>
      <c r="C19" s="19">
        <v>320000</v>
      </c>
      <c r="D19" s="19"/>
      <c r="E19" s="18">
        <f t="shared" si="0"/>
        <v>33100</v>
      </c>
      <c r="G19" s="20">
        <v>0</v>
      </c>
      <c r="H19" s="20">
        <v>0</v>
      </c>
      <c r="I19" s="18">
        <v>7200</v>
      </c>
      <c r="J19" s="18">
        <v>1100</v>
      </c>
      <c r="K19" s="20">
        <v>0</v>
      </c>
      <c r="L19" s="18">
        <v>10250</v>
      </c>
      <c r="M19" s="18">
        <v>14550</v>
      </c>
      <c r="N19" s="18"/>
      <c r="O19" s="18"/>
      <c r="P19" s="18"/>
      <c r="Q19" s="18"/>
      <c r="R19" s="18"/>
    </row>
    <row r="20" spans="1:18">
      <c r="A20" s="17" t="s">
        <v>27</v>
      </c>
      <c r="B20" s="19">
        <v>370000</v>
      </c>
      <c r="C20" s="19">
        <v>418500</v>
      </c>
      <c r="D20" s="19"/>
      <c r="E20" s="18">
        <f t="shared" si="0"/>
        <v>105210</v>
      </c>
      <c r="G20" s="20">
        <v>0</v>
      </c>
      <c r="H20" s="18">
        <v>1940</v>
      </c>
      <c r="I20" s="20">
        <v>0</v>
      </c>
      <c r="J20" s="18">
        <v>5350</v>
      </c>
      <c r="K20" s="18">
        <v>13500</v>
      </c>
      <c r="L20" s="18">
        <v>80000</v>
      </c>
      <c r="M20" s="18">
        <v>4420</v>
      </c>
      <c r="N20" s="18"/>
      <c r="O20" s="18"/>
      <c r="P20" s="20"/>
      <c r="Q20" s="18"/>
      <c r="R20" s="20"/>
    </row>
    <row r="21" spans="1:18">
      <c r="A21" s="17" t="s">
        <v>28</v>
      </c>
      <c r="B21" s="19">
        <v>1780000</v>
      </c>
      <c r="C21" s="19">
        <v>3435218.52</v>
      </c>
      <c r="D21" s="19"/>
      <c r="E21" s="18">
        <f t="shared" si="0"/>
        <v>17523</v>
      </c>
      <c r="G21" s="20">
        <v>0</v>
      </c>
      <c r="H21" s="20">
        <v>0</v>
      </c>
      <c r="I21" s="20">
        <v>0</v>
      </c>
      <c r="J21" s="20">
        <v>0</v>
      </c>
      <c r="K21" s="18">
        <v>17523</v>
      </c>
      <c r="L21" s="20">
        <v>0</v>
      </c>
      <c r="M21" s="20">
        <v>0</v>
      </c>
      <c r="N21" s="20"/>
      <c r="O21" s="18"/>
      <c r="P21" s="20"/>
      <c r="Q21" s="18"/>
      <c r="R21" s="20"/>
    </row>
    <row r="22" spans="1:18">
      <c r="A22" s="17" t="s">
        <v>29</v>
      </c>
      <c r="B22" s="19">
        <v>1150000</v>
      </c>
      <c r="C22" s="19">
        <v>1224515</v>
      </c>
      <c r="D22" s="19"/>
      <c r="E22" s="18">
        <f t="shared" si="0"/>
        <v>899988.42999999993</v>
      </c>
      <c r="G22" s="20">
        <v>0</v>
      </c>
      <c r="H22" s="18">
        <v>18690</v>
      </c>
      <c r="I22" s="20">
        <v>0</v>
      </c>
      <c r="J22" s="20">
        <v>0</v>
      </c>
      <c r="K22" s="18">
        <v>229996.35</v>
      </c>
      <c r="L22" s="20">
        <v>0</v>
      </c>
      <c r="M22" s="18">
        <v>651302.07999999996</v>
      </c>
      <c r="N22" s="18"/>
      <c r="O22" s="18"/>
      <c r="P22" s="18"/>
      <c r="Q22" s="20"/>
      <c r="R22" s="20"/>
    </row>
    <row r="23" spans="1:18" ht="38.25">
      <c r="A23" s="17" t="s">
        <v>30</v>
      </c>
      <c r="B23" s="19">
        <v>2750000</v>
      </c>
      <c r="C23" s="19">
        <v>5791434.21</v>
      </c>
      <c r="D23" s="19"/>
      <c r="E23" s="18">
        <f t="shared" si="0"/>
        <v>153675.31</v>
      </c>
      <c r="G23" s="20">
        <v>0</v>
      </c>
      <c r="H23" s="20">
        <v>0</v>
      </c>
      <c r="I23" s="23">
        <v>0</v>
      </c>
      <c r="J23" s="23">
        <v>0</v>
      </c>
      <c r="K23" s="18">
        <v>67709.710000000006</v>
      </c>
      <c r="L23" s="18">
        <v>30192.9</v>
      </c>
      <c r="M23" s="18">
        <v>55772.7</v>
      </c>
      <c r="N23" s="18"/>
      <c r="O23" s="18"/>
      <c r="P23" s="18"/>
      <c r="Q23" s="18"/>
      <c r="R23" s="18"/>
    </row>
    <row r="24" spans="1:18" ht="25.5">
      <c r="A24" s="17" t="s">
        <v>31</v>
      </c>
      <c r="B24" s="19">
        <v>4090000</v>
      </c>
      <c r="C24" s="19">
        <v>19563211.940000001</v>
      </c>
      <c r="D24" s="19"/>
      <c r="E24" s="18">
        <f t="shared" si="0"/>
        <v>5983799.1699999999</v>
      </c>
      <c r="G24" s="20">
        <v>0</v>
      </c>
      <c r="H24" s="20">
        <v>0</v>
      </c>
      <c r="I24" s="23">
        <v>0</v>
      </c>
      <c r="J24" s="18">
        <v>1195465.97</v>
      </c>
      <c r="K24" s="18">
        <v>1485830</v>
      </c>
      <c r="L24" s="18">
        <v>3031423.2</v>
      </c>
      <c r="M24" s="18">
        <v>271080</v>
      </c>
      <c r="N24" s="18"/>
      <c r="O24" s="18"/>
      <c r="P24" s="18"/>
      <c r="Q24" s="18"/>
      <c r="R24" s="18"/>
    </row>
    <row r="25" spans="1:18">
      <c r="A25" s="17" t="s">
        <v>32</v>
      </c>
      <c r="B25" s="19">
        <v>800000</v>
      </c>
      <c r="C25" s="19">
        <v>3250000</v>
      </c>
      <c r="D25" s="19"/>
      <c r="E25" s="18">
        <f t="shared" si="0"/>
        <v>679185.58000000007</v>
      </c>
      <c r="G25" s="20">
        <v>0</v>
      </c>
      <c r="H25" s="20">
        <v>0</v>
      </c>
      <c r="I25" s="23">
        <v>0</v>
      </c>
      <c r="J25" s="23">
        <v>0</v>
      </c>
      <c r="K25" s="23">
        <v>0</v>
      </c>
      <c r="L25" s="18">
        <v>155170</v>
      </c>
      <c r="M25" s="18">
        <v>524015.58</v>
      </c>
      <c r="N25" s="18"/>
      <c r="O25" s="18"/>
      <c r="P25" s="18"/>
      <c r="Q25" s="18"/>
      <c r="R25" s="18"/>
    </row>
    <row r="26" spans="1:18">
      <c r="A26" s="13" t="s">
        <v>33</v>
      </c>
      <c r="B26" s="54">
        <f>SUM(B27:B35)</f>
        <v>16977326</v>
      </c>
      <c r="C26" s="54">
        <f>SUM(C27:C35)</f>
        <v>26413925.840000004</v>
      </c>
      <c r="D26" s="54"/>
      <c r="E26" s="24">
        <f t="shared" si="0"/>
        <v>8459871.2300000004</v>
      </c>
      <c r="F26" s="24"/>
      <c r="G26" s="25">
        <v>0</v>
      </c>
      <c r="H26" s="25">
        <v>0</v>
      </c>
      <c r="I26" s="24">
        <f>SUM(I27:I35)</f>
        <v>34691</v>
      </c>
      <c r="J26" s="14">
        <f>SUM(J27:J35)</f>
        <v>1731868.3</v>
      </c>
      <c r="K26" s="14">
        <f>SUM(K27:K35)</f>
        <v>1533115</v>
      </c>
      <c r="L26" s="14">
        <f>SUM(L27:L35)</f>
        <v>3541059.5</v>
      </c>
      <c r="M26" s="14">
        <f>SUM(M27:M35)</f>
        <v>1619137.4300000002</v>
      </c>
      <c r="N26" s="14"/>
      <c r="O26" s="22"/>
      <c r="P26" s="14"/>
      <c r="Q26" s="14"/>
      <c r="R26" s="14"/>
    </row>
    <row r="27" spans="1:18" ht="25.5">
      <c r="A27" s="17" t="s">
        <v>34</v>
      </c>
      <c r="B27" s="55">
        <v>360000</v>
      </c>
      <c r="C27" s="19">
        <v>627074</v>
      </c>
      <c r="D27" s="19"/>
      <c r="E27" s="18">
        <f t="shared" si="0"/>
        <v>199507</v>
      </c>
      <c r="G27" s="20">
        <v>0</v>
      </c>
      <c r="H27" s="20">
        <v>0</v>
      </c>
      <c r="I27" s="26">
        <v>34691</v>
      </c>
      <c r="J27" s="23">
        <v>0</v>
      </c>
      <c r="K27" s="18">
        <v>129461</v>
      </c>
      <c r="L27" s="18">
        <v>22686</v>
      </c>
      <c r="M27" s="18">
        <v>12669</v>
      </c>
      <c r="N27" s="18"/>
      <c r="O27" s="18"/>
      <c r="P27" s="18"/>
      <c r="Q27" s="18"/>
      <c r="R27" s="18"/>
    </row>
    <row r="28" spans="1:18">
      <c r="A28" s="17" t="s">
        <v>35</v>
      </c>
      <c r="B28" s="55">
        <v>540000</v>
      </c>
      <c r="C28" s="19">
        <v>1058000</v>
      </c>
      <c r="D28" s="19"/>
      <c r="E28" s="18">
        <f t="shared" si="0"/>
        <v>248.39</v>
      </c>
      <c r="G28" s="20">
        <v>0</v>
      </c>
      <c r="H28" s="20">
        <v>0</v>
      </c>
      <c r="I28" s="23">
        <v>0</v>
      </c>
      <c r="J28" s="23">
        <v>0</v>
      </c>
      <c r="K28" s="23">
        <v>0</v>
      </c>
      <c r="L28" s="23">
        <v>0</v>
      </c>
      <c r="M28" s="18">
        <v>248.39</v>
      </c>
      <c r="N28" s="18"/>
      <c r="O28" s="18"/>
      <c r="P28" s="20"/>
      <c r="Q28" s="18"/>
      <c r="R28" s="18"/>
    </row>
    <row r="29" spans="1:18" ht="25.5">
      <c r="A29" s="17" t="s">
        <v>36</v>
      </c>
      <c r="B29" s="55">
        <v>2700000</v>
      </c>
      <c r="C29" s="19">
        <v>7701082.6900000004</v>
      </c>
      <c r="D29" s="19"/>
      <c r="E29" s="18">
        <f t="shared" si="0"/>
        <v>4047026.47</v>
      </c>
      <c r="G29" s="20">
        <v>0</v>
      </c>
      <c r="H29" s="20">
        <v>0</v>
      </c>
      <c r="I29" s="23">
        <v>0</v>
      </c>
      <c r="J29" s="18">
        <v>453555.1</v>
      </c>
      <c r="K29" s="18">
        <v>1023650</v>
      </c>
      <c r="L29" s="18">
        <v>2310558</v>
      </c>
      <c r="M29" s="18">
        <v>259263.37</v>
      </c>
      <c r="N29" s="18"/>
      <c r="O29" s="18"/>
      <c r="P29" s="20"/>
      <c r="Q29" s="18"/>
      <c r="R29" s="18"/>
    </row>
    <row r="30" spans="1:18">
      <c r="A30" s="17" t="s">
        <v>37</v>
      </c>
      <c r="B30" s="55">
        <v>50000</v>
      </c>
      <c r="C30" s="19">
        <v>50000</v>
      </c>
      <c r="D30" s="19"/>
      <c r="E30" s="18">
        <f t="shared" si="0"/>
        <v>49695.01</v>
      </c>
      <c r="G30" s="20"/>
      <c r="H30" s="20"/>
      <c r="I30" s="23">
        <v>0</v>
      </c>
      <c r="J30" s="20">
        <v>0</v>
      </c>
      <c r="K30" s="20">
        <v>0</v>
      </c>
      <c r="L30" s="18">
        <v>49695.01</v>
      </c>
      <c r="M30" s="20">
        <v>0</v>
      </c>
      <c r="N30" s="20"/>
      <c r="O30" s="20"/>
      <c r="P30" s="20"/>
      <c r="Q30" s="20"/>
      <c r="R30" s="20"/>
    </row>
    <row r="31" spans="1:18" ht="25.5">
      <c r="A31" s="17" t="s">
        <v>38</v>
      </c>
      <c r="B31" s="55">
        <v>764971</v>
      </c>
      <c r="C31" s="19">
        <v>1021300.88</v>
      </c>
      <c r="D31" s="19"/>
      <c r="E31" s="18">
        <f t="shared" si="0"/>
        <v>271776.79000000004</v>
      </c>
      <c r="G31" s="20">
        <v>0</v>
      </c>
      <c r="H31" s="20">
        <v>0</v>
      </c>
      <c r="I31" s="23">
        <v>0</v>
      </c>
      <c r="J31" s="18">
        <v>207120.39</v>
      </c>
      <c r="K31" s="20">
        <v>0</v>
      </c>
      <c r="L31" s="20">
        <v>0</v>
      </c>
      <c r="M31" s="18">
        <v>64656.4</v>
      </c>
      <c r="N31" s="18"/>
      <c r="O31" s="18"/>
      <c r="P31" s="18"/>
      <c r="Q31" s="18"/>
      <c r="R31" s="18"/>
    </row>
    <row r="32" spans="1:18" ht="25.5">
      <c r="A32" s="17" t="s">
        <v>39</v>
      </c>
      <c r="B32" s="55">
        <v>555000</v>
      </c>
      <c r="C32" s="19">
        <v>701676.7</v>
      </c>
      <c r="D32" s="19"/>
      <c r="E32" s="18">
        <f t="shared" si="0"/>
        <v>51204.83</v>
      </c>
      <c r="G32" s="20">
        <v>0</v>
      </c>
      <c r="H32" s="20">
        <v>0</v>
      </c>
      <c r="I32" s="23">
        <v>0</v>
      </c>
      <c r="J32" s="18">
        <v>30479.4</v>
      </c>
      <c r="K32" s="20">
        <v>0</v>
      </c>
      <c r="L32" s="20">
        <v>0</v>
      </c>
      <c r="M32" s="18">
        <v>20725.43</v>
      </c>
      <c r="N32" s="18"/>
      <c r="O32" s="18"/>
      <c r="P32" s="18"/>
      <c r="Q32" s="18"/>
      <c r="R32" s="18"/>
    </row>
    <row r="33" spans="1:20" ht="25.5">
      <c r="A33" s="17" t="s">
        <v>40</v>
      </c>
      <c r="B33" s="55">
        <v>4880000</v>
      </c>
      <c r="C33" s="19">
        <v>5505449.9900000002</v>
      </c>
      <c r="D33" s="19"/>
      <c r="E33" s="18">
        <f t="shared" si="0"/>
        <v>1242470.21</v>
      </c>
      <c r="G33" s="20">
        <v>0</v>
      </c>
      <c r="H33" s="20">
        <v>0</v>
      </c>
      <c r="I33" s="23">
        <v>0</v>
      </c>
      <c r="J33" s="18">
        <v>132560</v>
      </c>
      <c r="K33" s="18">
        <v>300000</v>
      </c>
      <c r="L33" s="18">
        <v>314588</v>
      </c>
      <c r="M33" s="18">
        <v>495322.21</v>
      </c>
      <c r="N33" s="18"/>
      <c r="O33" s="18"/>
      <c r="P33" s="18"/>
      <c r="Q33" s="18"/>
      <c r="R33" s="18"/>
    </row>
    <row r="34" spans="1:20" ht="25.5">
      <c r="A34" s="17" t="s">
        <v>41</v>
      </c>
      <c r="B34" s="55"/>
      <c r="C34" s="19"/>
      <c r="D34" s="19"/>
      <c r="E34" s="18">
        <f t="shared" si="0"/>
        <v>0</v>
      </c>
      <c r="G34" s="20">
        <v>0</v>
      </c>
      <c r="H34" s="20">
        <v>0</v>
      </c>
      <c r="I34" s="23">
        <v>0</v>
      </c>
      <c r="J34" s="23">
        <v>0</v>
      </c>
      <c r="K34" s="20">
        <v>0</v>
      </c>
      <c r="L34" s="20">
        <v>0</v>
      </c>
      <c r="M34" s="20">
        <v>0</v>
      </c>
      <c r="N34" s="20"/>
      <c r="O34" s="20"/>
      <c r="P34" s="20"/>
      <c r="Q34" s="20"/>
      <c r="R34" s="20"/>
    </row>
    <row r="35" spans="1:20">
      <c r="A35" s="17" t="s">
        <v>42</v>
      </c>
      <c r="B35" s="55">
        <v>7127355</v>
      </c>
      <c r="C35" s="19">
        <v>9749341.5800000001</v>
      </c>
      <c r="D35" s="19"/>
      <c r="E35" s="18">
        <f t="shared" si="0"/>
        <v>2597942.5299999998</v>
      </c>
      <c r="G35" s="20">
        <v>0</v>
      </c>
      <c r="H35" s="20">
        <v>0</v>
      </c>
      <c r="I35" s="23">
        <v>0</v>
      </c>
      <c r="J35" s="18">
        <v>908153.41</v>
      </c>
      <c r="K35" s="18">
        <v>80004</v>
      </c>
      <c r="L35" s="18">
        <v>843532.49</v>
      </c>
      <c r="M35" s="18">
        <v>766252.63</v>
      </c>
      <c r="N35" s="18"/>
      <c r="O35" s="18"/>
      <c r="P35" s="18"/>
      <c r="Q35" s="18"/>
      <c r="R35" s="18"/>
    </row>
    <row r="36" spans="1:20">
      <c r="A36" s="13" t="s">
        <v>43</v>
      </c>
      <c r="B36" s="54">
        <f>SUM(B37:B43)</f>
        <v>1850000</v>
      </c>
      <c r="C36" s="54">
        <f>SUM(C37:C43)</f>
        <v>2335220.87</v>
      </c>
      <c r="D36" s="54"/>
      <c r="E36" s="24">
        <f t="shared" si="0"/>
        <v>854086.58000000007</v>
      </c>
      <c r="F36" s="24"/>
      <c r="G36" s="25">
        <v>0</v>
      </c>
      <c r="H36" s="25">
        <v>0</v>
      </c>
      <c r="I36" s="24">
        <f>SUM(I37:I43)</f>
        <v>59982</v>
      </c>
      <c r="J36" s="27">
        <v>0</v>
      </c>
      <c r="K36" s="25">
        <f>SUM(K37:K51)</f>
        <v>0</v>
      </c>
      <c r="L36" s="14">
        <f t="shared" ref="L36:M36" si="1">SUM(L37:L51)</f>
        <v>29073.279999999999</v>
      </c>
      <c r="M36" s="14">
        <f t="shared" si="1"/>
        <v>765031.3</v>
      </c>
      <c r="N36" s="14"/>
      <c r="O36" s="22"/>
      <c r="P36" s="20"/>
      <c r="Q36" s="20"/>
      <c r="R36" s="20"/>
      <c r="T36">
        <v>5</v>
      </c>
    </row>
    <row r="37" spans="1:20" ht="25.5">
      <c r="A37" s="17" t="s">
        <v>44</v>
      </c>
      <c r="B37" s="19">
        <v>800000</v>
      </c>
      <c r="C37" s="19">
        <v>1285220.8700000001</v>
      </c>
      <c r="D37" s="19"/>
      <c r="E37" s="18">
        <f t="shared" si="0"/>
        <v>82047.59</v>
      </c>
      <c r="G37" s="20">
        <v>0</v>
      </c>
      <c r="H37" s="20">
        <v>0</v>
      </c>
      <c r="I37" s="18">
        <v>59982</v>
      </c>
      <c r="J37" s="23">
        <v>0</v>
      </c>
      <c r="K37" s="20">
        <v>0</v>
      </c>
      <c r="L37" s="18">
        <v>22065.59</v>
      </c>
      <c r="M37" s="20">
        <v>0</v>
      </c>
      <c r="N37" s="18"/>
      <c r="O37" s="18"/>
      <c r="P37" s="20"/>
      <c r="Q37" s="20"/>
      <c r="R37" s="20"/>
    </row>
    <row r="38" spans="1:20" ht="25.5">
      <c r="A38" s="17" t="s">
        <v>45</v>
      </c>
      <c r="B38" s="56">
        <v>0</v>
      </c>
      <c r="C38" s="56">
        <v>0</v>
      </c>
      <c r="D38" s="56"/>
      <c r="E38" s="20">
        <f t="shared" si="0"/>
        <v>0</v>
      </c>
      <c r="F38" s="20"/>
      <c r="G38" s="20">
        <v>0</v>
      </c>
      <c r="H38" s="20">
        <v>0</v>
      </c>
      <c r="I38" s="23">
        <v>0</v>
      </c>
      <c r="J38" s="23">
        <v>0</v>
      </c>
      <c r="K38" s="20">
        <v>0</v>
      </c>
      <c r="L38" s="20">
        <v>0</v>
      </c>
      <c r="M38" s="20">
        <v>0</v>
      </c>
      <c r="N38" s="20"/>
      <c r="O38" s="28"/>
      <c r="P38" s="20"/>
      <c r="Q38" s="20"/>
      <c r="R38" s="20"/>
    </row>
    <row r="39" spans="1:20" ht="25.5">
      <c r="A39" s="17" t="s">
        <v>46</v>
      </c>
      <c r="B39" s="56">
        <v>0</v>
      </c>
      <c r="C39" s="56">
        <v>0</v>
      </c>
      <c r="D39" s="56"/>
      <c r="E39" s="20">
        <f t="shared" si="0"/>
        <v>0</v>
      </c>
      <c r="F39" s="20"/>
      <c r="G39" s="20">
        <v>0</v>
      </c>
      <c r="H39" s="20">
        <v>0</v>
      </c>
      <c r="I39" s="23">
        <v>0</v>
      </c>
      <c r="J39" s="23">
        <v>0</v>
      </c>
      <c r="K39" s="20">
        <v>0</v>
      </c>
      <c r="L39" s="20">
        <v>0</v>
      </c>
      <c r="M39" s="20">
        <v>0</v>
      </c>
      <c r="N39" s="20"/>
      <c r="O39" s="28"/>
      <c r="P39" s="20"/>
      <c r="Q39" s="20"/>
      <c r="R39" s="20"/>
    </row>
    <row r="40" spans="1:20" ht="25.5">
      <c r="A40" s="17" t="s">
        <v>47</v>
      </c>
      <c r="B40" s="56">
        <v>0</v>
      </c>
      <c r="C40" s="56">
        <v>0</v>
      </c>
      <c r="D40" s="56"/>
      <c r="E40" s="20">
        <f t="shared" si="0"/>
        <v>0</v>
      </c>
      <c r="F40" s="20"/>
      <c r="G40" s="20">
        <v>0</v>
      </c>
      <c r="H40" s="20">
        <v>0</v>
      </c>
      <c r="I40" s="23">
        <v>0</v>
      </c>
      <c r="J40" s="23">
        <v>0</v>
      </c>
      <c r="K40" s="20">
        <v>0</v>
      </c>
      <c r="L40" s="20">
        <v>0</v>
      </c>
      <c r="M40" s="20">
        <v>0</v>
      </c>
      <c r="N40" s="20"/>
      <c r="O40" s="28"/>
      <c r="P40" s="20"/>
      <c r="Q40" s="20"/>
      <c r="R40" s="20"/>
    </row>
    <row r="41" spans="1:20" ht="25.5">
      <c r="A41" s="17" t="s">
        <v>48</v>
      </c>
      <c r="B41" s="56">
        <v>0</v>
      </c>
      <c r="C41" s="56">
        <v>0</v>
      </c>
      <c r="D41" s="56"/>
      <c r="E41" s="20">
        <f t="shared" si="0"/>
        <v>0</v>
      </c>
      <c r="F41" s="20"/>
      <c r="G41" s="20">
        <v>0</v>
      </c>
      <c r="H41" s="20">
        <v>0</v>
      </c>
      <c r="I41" s="23">
        <v>0</v>
      </c>
      <c r="J41" s="23">
        <v>0</v>
      </c>
      <c r="K41" s="20">
        <v>0</v>
      </c>
      <c r="L41" s="20">
        <v>0</v>
      </c>
      <c r="M41" s="20">
        <v>0</v>
      </c>
      <c r="N41" s="20"/>
      <c r="O41" s="28"/>
      <c r="P41" s="20"/>
      <c r="Q41" s="20"/>
      <c r="R41" s="20"/>
    </row>
    <row r="42" spans="1:20" ht="25.5">
      <c r="A42" s="17" t="s">
        <v>49</v>
      </c>
      <c r="B42" s="19">
        <v>1050000</v>
      </c>
      <c r="C42" s="19">
        <v>1050000</v>
      </c>
      <c r="D42" s="19"/>
      <c r="E42" s="18">
        <f t="shared" si="0"/>
        <v>772038.99</v>
      </c>
      <c r="F42" s="20"/>
      <c r="G42" s="20">
        <v>0</v>
      </c>
      <c r="H42" s="20">
        <v>0</v>
      </c>
      <c r="I42" s="23">
        <v>0</v>
      </c>
      <c r="J42" s="23">
        <v>0</v>
      </c>
      <c r="K42" s="20">
        <v>0</v>
      </c>
      <c r="L42" s="18">
        <v>7007.69</v>
      </c>
      <c r="M42" s="18">
        <v>765031.3</v>
      </c>
      <c r="N42" s="20"/>
      <c r="O42" s="28"/>
      <c r="P42" s="20"/>
      <c r="Q42" s="20"/>
      <c r="R42" s="20"/>
    </row>
    <row r="43" spans="1:20" ht="25.5">
      <c r="A43" s="17" t="s">
        <v>50</v>
      </c>
      <c r="B43" s="56">
        <v>0</v>
      </c>
      <c r="C43" s="57"/>
      <c r="D43" s="57"/>
      <c r="E43" s="20">
        <f t="shared" si="0"/>
        <v>0</v>
      </c>
      <c r="F43" s="20"/>
      <c r="G43" s="20">
        <v>0</v>
      </c>
      <c r="H43" s="20">
        <v>0</v>
      </c>
      <c r="I43" s="23">
        <v>0</v>
      </c>
      <c r="J43" s="23">
        <v>0</v>
      </c>
      <c r="K43" s="20">
        <v>0</v>
      </c>
      <c r="L43" s="20">
        <v>0</v>
      </c>
      <c r="M43" s="20">
        <v>0</v>
      </c>
      <c r="N43" s="20"/>
      <c r="O43" s="28"/>
      <c r="P43" s="20"/>
      <c r="Q43" s="20"/>
      <c r="R43" s="20"/>
    </row>
    <row r="44" spans="1:20">
      <c r="A44" s="29" t="s">
        <v>51</v>
      </c>
      <c r="B44" s="58">
        <f>SUM(B45:B51)</f>
        <v>0</v>
      </c>
      <c r="C44" s="58">
        <f>SUM(C45:C51)</f>
        <v>0</v>
      </c>
      <c r="D44" s="58"/>
      <c r="E44" s="25">
        <f t="shared" si="0"/>
        <v>0</v>
      </c>
      <c r="F44" s="25"/>
      <c r="G44" s="25">
        <v>0</v>
      </c>
      <c r="H44" s="25">
        <v>0</v>
      </c>
      <c r="I44" s="27">
        <v>0</v>
      </c>
      <c r="J44" s="27">
        <v>0</v>
      </c>
      <c r="K44" s="25">
        <v>0</v>
      </c>
      <c r="L44" s="25">
        <v>0</v>
      </c>
      <c r="M44" s="25">
        <v>0</v>
      </c>
      <c r="N44" s="20"/>
      <c r="O44" s="28"/>
      <c r="P44" s="20"/>
      <c r="Q44" s="20"/>
      <c r="R44" s="20"/>
    </row>
    <row r="45" spans="1:20" ht="25.5">
      <c r="A45" s="17" t="s">
        <v>52</v>
      </c>
      <c r="B45" s="56">
        <v>0</v>
      </c>
      <c r="C45" s="56">
        <v>0</v>
      </c>
      <c r="D45" s="56"/>
      <c r="E45" s="20">
        <f t="shared" si="0"/>
        <v>0</v>
      </c>
      <c r="F45" s="20"/>
      <c r="G45" s="20">
        <v>0</v>
      </c>
      <c r="H45" s="20">
        <v>0</v>
      </c>
      <c r="I45" s="23">
        <v>0</v>
      </c>
      <c r="J45" s="23">
        <v>0</v>
      </c>
      <c r="K45" s="20">
        <v>0</v>
      </c>
      <c r="L45" s="20">
        <v>0</v>
      </c>
      <c r="M45" s="20">
        <v>0</v>
      </c>
      <c r="N45" s="20"/>
      <c r="O45" s="28"/>
      <c r="P45" s="20"/>
      <c r="Q45" s="20"/>
      <c r="R45" s="20"/>
    </row>
    <row r="46" spans="1:20" ht="25.5">
      <c r="A46" s="17" t="s">
        <v>53</v>
      </c>
      <c r="B46" s="56">
        <v>0</v>
      </c>
      <c r="C46" s="56">
        <v>0</v>
      </c>
      <c r="D46" s="56"/>
      <c r="E46" s="20">
        <f t="shared" si="0"/>
        <v>0</v>
      </c>
      <c r="F46" s="20"/>
      <c r="G46" s="20">
        <v>0</v>
      </c>
      <c r="H46" s="20">
        <v>0</v>
      </c>
      <c r="I46" s="23">
        <v>0</v>
      </c>
      <c r="J46" s="23">
        <v>0</v>
      </c>
      <c r="K46" s="20">
        <v>0</v>
      </c>
      <c r="L46" s="20">
        <v>0</v>
      </c>
      <c r="M46" s="20">
        <v>0</v>
      </c>
      <c r="N46" s="20"/>
      <c r="O46" s="28"/>
      <c r="P46" s="20"/>
      <c r="Q46" s="20"/>
      <c r="R46" s="20"/>
    </row>
    <row r="47" spans="1:20" ht="25.5">
      <c r="A47" s="17" t="s">
        <v>54</v>
      </c>
      <c r="B47" s="56">
        <v>0</v>
      </c>
      <c r="C47" s="56">
        <v>0</v>
      </c>
      <c r="D47" s="56"/>
      <c r="E47" s="20">
        <f t="shared" si="0"/>
        <v>0</v>
      </c>
      <c r="F47" s="20"/>
      <c r="G47" s="20">
        <v>0</v>
      </c>
      <c r="H47" s="20">
        <v>0</v>
      </c>
      <c r="I47" s="23">
        <v>0</v>
      </c>
      <c r="J47" s="23">
        <v>0</v>
      </c>
      <c r="K47" s="20">
        <v>0</v>
      </c>
      <c r="L47" s="20">
        <v>0</v>
      </c>
      <c r="M47" s="20">
        <v>0</v>
      </c>
      <c r="N47" s="20"/>
      <c r="O47" s="28"/>
      <c r="P47" s="20"/>
      <c r="Q47" s="20"/>
      <c r="R47" s="20"/>
    </row>
    <row r="48" spans="1:20" ht="25.5">
      <c r="A48" s="17" t="s">
        <v>55</v>
      </c>
      <c r="B48" s="56">
        <v>0</v>
      </c>
      <c r="C48" s="56">
        <v>0</v>
      </c>
      <c r="D48" s="56"/>
      <c r="E48" s="20">
        <f t="shared" si="0"/>
        <v>0</v>
      </c>
      <c r="F48" s="20"/>
      <c r="G48" s="20">
        <v>0</v>
      </c>
      <c r="H48" s="20">
        <v>0</v>
      </c>
      <c r="I48" s="23">
        <v>0</v>
      </c>
      <c r="J48" s="23">
        <v>0</v>
      </c>
      <c r="K48" s="20">
        <v>0</v>
      </c>
      <c r="L48" s="20">
        <v>0</v>
      </c>
      <c r="M48" s="20">
        <v>0</v>
      </c>
      <c r="N48" s="20"/>
      <c r="O48" s="28"/>
      <c r="P48" s="20"/>
      <c r="Q48" s="20"/>
      <c r="R48" s="20"/>
    </row>
    <row r="49" spans="1:18" ht="25.5">
      <c r="A49" s="17" t="s">
        <v>56</v>
      </c>
      <c r="B49" s="56">
        <v>0</v>
      </c>
      <c r="C49" s="56">
        <v>0</v>
      </c>
      <c r="D49" s="56"/>
      <c r="E49" s="20">
        <f t="shared" si="0"/>
        <v>0</v>
      </c>
      <c r="F49" s="20"/>
      <c r="G49" s="20">
        <v>0</v>
      </c>
      <c r="H49" s="20">
        <v>0</v>
      </c>
      <c r="I49" s="23">
        <v>0</v>
      </c>
      <c r="J49" s="23">
        <v>0</v>
      </c>
      <c r="K49" s="20">
        <v>0</v>
      </c>
      <c r="L49" s="20">
        <v>0</v>
      </c>
      <c r="M49" s="20">
        <v>0</v>
      </c>
      <c r="N49" s="20"/>
      <c r="O49" s="28"/>
      <c r="P49" s="20"/>
      <c r="Q49" s="20"/>
      <c r="R49" s="20"/>
    </row>
    <row r="50" spans="1:18" ht="25.5">
      <c r="A50" s="17" t="s">
        <v>57</v>
      </c>
      <c r="B50" s="56">
        <v>0</v>
      </c>
      <c r="C50" s="56">
        <v>0</v>
      </c>
      <c r="D50" s="56"/>
      <c r="E50" s="20">
        <f t="shared" si="0"/>
        <v>0</v>
      </c>
      <c r="F50" s="20"/>
      <c r="G50" s="20">
        <v>0</v>
      </c>
      <c r="H50" s="20">
        <v>0</v>
      </c>
      <c r="I50" s="23">
        <v>0</v>
      </c>
      <c r="J50" s="23">
        <v>0</v>
      </c>
      <c r="K50" s="20">
        <v>0</v>
      </c>
      <c r="L50" s="20">
        <v>0</v>
      </c>
      <c r="M50" s="20">
        <v>0</v>
      </c>
      <c r="N50" s="20"/>
      <c r="O50" s="28"/>
      <c r="P50" s="20"/>
      <c r="Q50" s="20"/>
      <c r="R50" s="20"/>
    </row>
    <row r="51" spans="1:18" ht="25.5">
      <c r="A51" s="17" t="s">
        <v>58</v>
      </c>
      <c r="B51" s="56">
        <v>0</v>
      </c>
      <c r="C51" s="56">
        <v>0</v>
      </c>
      <c r="D51" s="56"/>
      <c r="E51" s="20">
        <f t="shared" si="0"/>
        <v>0</v>
      </c>
      <c r="F51" s="20"/>
      <c r="G51" s="20">
        <v>0</v>
      </c>
      <c r="H51" s="20">
        <v>0</v>
      </c>
      <c r="I51" s="23">
        <v>0</v>
      </c>
      <c r="J51" s="23">
        <v>0</v>
      </c>
      <c r="K51" s="20">
        <v>0</v>
      </c>
      <c r="L51" s="20">
        <v>0</v>
      </c>
      <c r="M51" s="20">
        <v>0</v>
      </c>
      <c r="N51" s="20"/>
      <c r="O51" s="28"/>
      <c r="P51" s="20"/>
      <c r="Q51" s="20"/>
      <c r="R51" s="20"/>
    </row>
    <row r="52" spans="1:18" ht="30">
      <c r="A52" s="13" t="s">
        <v>59</v>
      </c>
      <c r="B52" s="59">
        <f>SUM(B53:B61)</f>
        <v>44821944</v>
      </c>
      <c r="C52" s="59">
        <f>SUM(C53:C61)</f>
        <v>105400313.46000001</v>
      </c>
      <c r="D52" s="59"/>
      <c r="E52" s="14">
        <f>SUM(E53:E61)</f>
        <v>6949358.3399999999</v>
      </c>
      <c r="F52" s="30"/>
      <c r="G52" s="25">
        <f>SUM(F53:G61)</f>
        <v>0</v>
      </c>
      <c r="H52" s="25">
        <f>SUM(G53:H61)</f>
        <v>0</v>
      </c>
      <c r="I52" s="27">
        <v>0</v>
      </c>
      <c r="J52" s="14">
        <f>SUM(J53:J61)</f>
        <v>4678818.59</v>
      </c>
      <c r="K52" s="14">
        <f>SUM(K53:K61)</f>
        <v>1369090.1</v>
      </c>
      <c r="L52" s="14">
        <f>SUM(L53:L61)</f>
        <v>45737.98</v>
      </c>
      <c r="M52" s="14">
        <f>SUM(M53:M61)</f>
        <v>855711.67</v>
      </c>
      <c r="N52" s="14"/>
      <c r="O52" s="14"/>
      <c r="P52" s="14"/>
      <c r="Q52" s="14"/>
      <c r="R52" s="14"/>
    </row>
    <row r="53" spans="1:18">
      <c r="A53" s="17" t="s">
        <v>60</v>
      </c>
      <c r="B53" s="55">
        <v>44821944</v>
      </c>
      <c r="C53" s="55">
        <v>39047306.460000001</v>
      </c>
      <c r="D53" s="55"/>
      <c r="E53" s="18">
        <f t="shared" si="0"/>
        <v>5338813.67</v>
      </c>
      <c r="G53" s="20">
        <v>0</v>
      </c>
      <c r="H53" s="20">
        <v>0</v>
      </c>
      <c r="I53" s="23">
        <v>0</v>
      </c>
      <c r="J53" s="18">
        <v>4233145.59</v>
      </c>
      <c r="K53" s="18">
        <v>1046950.1</v>
      </c>
      <c r="L53" s="18">
        <v>45737.98</v>
      </c>
      <c r="M53" s="18">
        <v>12980</v>
      </c>
      <c r="N53" s="18"/>
      <c r="O53" s="18"/>
      <c r="P53" s="18"/>
      <c r="Q53" s="18"/>
      <c r="R53" s="18"/>
    </row>
    <row r="54" spans="1:18" ht="25.5">
      <c r="A54" s="17" t="s">
        <v>61</v>
      </c>
      <c r="B54" s="56">
        <v>0</v>
      </c>
      <c r="C54" s="60">
        <v>0</v>
      </c>
      <c r="D54" s="60"/>
      <c r="E54" s="20">
        <f t="shared" si="0"/>
        <v>0</v>
      </c>
      <c r="G54" s="20">
        <v>0</v>
      </c>
      <c r="H54" s="20">
        <v>0</v>
      </c>
      <c r="I54" s="23">
        <v>0</v>
      </c>
      <c r="J54" s="23">
        <v>0</v>
      </c>
      <c r="K54" s="20">
        <v>0</v>
      </c>
      <c r="L54" s="20">
        <v>0</v>
      </c>
      <c r="M54" s="20">
        <v>0</v>
      </c>
      <c r="N54" s="20"/>
      <c r="O54" s="20"/>
      <c r="P54" s="20"/>
      <c r="Q54" s="20"/>
      <c r="R54" s="20"/>
    </row>
    <row r="55" spans="1:18" ht="25.5">
      <c r="A55" s="17" t="s">
        <v>62</v>
      </c>
      <c r="B55" s="56">
        <v>0</v>
      </c>
      <c r="C55" s="55">
        <v>50000</v>
      </c>
      <c r="D55" s="55"/>
      <c r="E55" s="18">
        <f t="shared" si="0"/>
        <v>12980</v>
      </c>
      <c r="G55" s="20">
        <v>0</v>
      </c>
      <c r="H55" s="20">
        <v>0</v>
      </c>
      <c r="I55" s="23">
        <v>0</v>
      </c>
      <c r="J55" s="23">
        <v>0</v>
      </c>
      <c r="K55" s="20">
        <v>0</v>
      </c>
      <c r="L55" s="20">
        <v>0</v>
      </c>
      <c r="M55" s="18">
        <v>12980</v>
      </c>
      <c r="N55" s="18"/>
      <c r="O55" s="20"/>
      <c r="P55" s="20"/>
      <c r="Q55" s="20"/>
      <c r="R55" s="20"/>
    </row>
    <row r="56" spans="1:18" ht="25.5">
      <c r="A56" s="17" t="s">
        <v>63</v>
      </c>
      <c r="B56" s="56">
        <v>0</v>
      </c>
      <c r="C56" s="55">
        <v>471000</v>
      </c>
      <c r="D56" s="55"/>
      <c r="E56" s="18">
        <f t="shared" si="0"/>
        <v>322140</v>
      </c>
      <c r="G56" s="20">
        <v>0</v>
      </c>
      <c r="H56" s="20">
        <v>0</v>
      </c>
      <c r="I56" s="23">
        <v>0</v>
      </c>
      <c r="J56" s="23">
        <v>0</v>
      </c>
      <c r="K56" s="18">
        <v>322140</v>
      </c>
      <c r="L56" s="20">
        <v>0</v>
      </c>
      <c r="M56" s="20">
        <v>0</v>
      </c>
      <c r="N56" s="18"/>
      <c r="O56" s="20"/>
      <c r="P56" s="20"/>
      <c r="Q56" s="18"/>
      <c r="R56" s="20"/>
    </row>
    <row r="57" spans="1:18" ht="25.5">
      <c r="A57" s="17" t="s">
        <v>64</v>
      </c>
      <c r="B57" s="56">
        <v>0</v>
      </c>
      <c r="C57" s="55">
        <v>28219150</v>
      </c>
      <c r="D57" s="55"/>
      <c r="E57" s="18">
        <f t="shared" si="0"/>
        <v>614165.67000000004</v>
      </c>
      <c r="G57" s="20">
        <v>0</v>
      </c>
      <c r="H57" s="20">
        <v>0</v>
      </c>
      <c r="I57" s="23">
        <v>0</v>
      </c>
      <c r="J57" s="23">
        <v>0</v>
      </c>
      <c r="K57" s="20">
        <v>0</v>
      </c>
      <c r="L57" s="20">
        <v>0</v>
      </c>
      <c r="M57" s="18">
        <v>614165.67000000004</v>
      </c>
      <c r="N57" s="18"/>
      <c r="O57" s="20"/>
      <c r="P57" s="20"/>
      <c r="Q57" s="20"/>
      <c r="R57" s="18"/>
    </row>
    <row r="58" spans="1:18">
      <c r="A58" s="17" t="s">
        <v>65</v>
      </c>
      <c r="B58" s="56">
        <v>0</v>
      </c>
      <c r="C58" s="55">
        <v>4300000</v>
      </c>
      <c r="D58" s="55"/>
      <c r="E58" s="20">
        <f t="shared" si="0"/>
        <v>0</v>
      </c>
      <c r="G58" s="20">
        <v>0</v>
      </c>
      <c r="H58" s="20">
        <v>0</v>
      </c>
      <c r="I58" s="23">
        <v>0</v>
      </c>
      <c r="J58" s="23">
        <v>0</v>
      </c>
      <c r="K58" s="20">
        <v>0</v>
      </c>
      <c r="L58" s="20">
        <v>0</v>
      </c>
      <c r="M58" s="20">
        <v>0</v>
      </c>
      <c r="N58" s="20"/>
      <c r="O58" s="20"/>
      <c r="P58" s="20"/>
      <c r="Q58" s="20"/>
      <c r="R58" s="18"/>
    </row>
    <row r="59" spans="1:18">
      <c r="A59" s="17" t="s">
        <v>66</v>
      </c>
      <c r="B59" s="56">
        <v>0</v>
      </c>
      <c r="C59" s="55"/>
      <c r="D59" s="55"/>
      <c r="E59" s="20">
        <f t="shared" si="0"/>
        <v>0</v>
      </c>
      <c r="F59" s="20"/>
      <c r="G59" s="20">
        <v>0</v>
      </c>
      <c r="H59" s="20">
        <v>0</v>
      </c>
      <c r="I59" s="23">
        <v>0</v>
      </c>
      <c r="J59" s="23">
        <v>0</v>
      </c>
      <c r="K59" s="20">
        <v>0</v>
      </c>
      <c r="L59" s="20">
        <v>0</v>
      </c>
      <c r="M59" s="20">
        <v>0</v>
      </c>
      <c r="N59" s="20"/>
      <c r="O59" s="20"/>
      <c r="P59" s="20"/>
      <c r="Q59" s="20"/>
      <c r="R59" s="20"/>
    </row>
    <row r="60" spans="1:18">
      <c r="A60" s="17" t="s">
        <v>67</v>
      </c>
      <c r="B60" s="56">
        <v>0</v>
      </c>
      <c r="C60" s="55">
        <v>5753653</v>
      </c>
      <c r="D60" s="55"/>
      <c r="E60" s="18">
        <f t="shared" si="0"/>
        <v>661259</v>
      </c>
      <c r="G60" s="20">
        <v>0</v>
      </c>
      <c r="H60" s="20">
        <v>0</v>
      </c>
      <c r="I60" s="23">
        <v>0</v>
      </c>
      <c r="J60" s="18">
        <v>445673</v>
      </c>
      <c r="K60" s="20">
        <v>0</v>
      </c>
      <c r="L60" s="20">
        <v>0</v>
      </c>
      <c r="M60" s="18">
        <v>215586</v>
      </c>
      <c r="N60" s="18"/>
      <c r="O60" s="20"/>
      <c r="P60" s="20"/>
      <c r="Q60" s="20"/>
      <c r="R60" s="20"/>
    </row>
    <row r="61" spans="1:18" ht="25.5">
      <c r="A61" s="17" t="s">
        <v>68</v>
      </c>
      <c r="B61" s="56">
        <v>0</v>
      </c>
      <c r="C61" s="55">
        <v>27559204</v>
      </c>
      <c r="D61" s="55"/>
      <c r="E61" s="20">
        <f t="shared" si="0"/>
        <v>0</v>
      </c>
      <c r="G61" s="20">
        <v>0</v>
      </c>
      <c r="H61" s="20">
        <v>0</v>
      </c>
      <c r="I61" s="23">
        <v>0</v>
      </c>
      <c r="J61" s="23">
        <v>0</v>
      </c>
      <c r="K61" s="20">
        <v>0</v>
      </c>
      <c r="L61" s="20">
        <v>0</v>
      </c>
      <c r="M61" s="20">
        <v>0</v>
      </c>
      <c r="N61" s="20"/>
      <c r="O61" s="20"/>
      <c r="P61" s="20"/>
      <c r="Q61" s="18"/>
      <c r="R61" s="20"/>
    </row>
    <row r="62" spans="1:18">
      <c r="A62" s="13" t="s">
        <v>69</v>
      </c>
      <c r="B62" s="54">
        <f>SUM(B63:B66)</f>
        <v>7000000</v>
      </c>
      <c r="C62" s="54">
        <f>SUM(C63:C66)</f>
        <v>12100000</v>
      </c>
      <c r="D62" s="54"/>
      <c r="E62" s="25">
        <f t="shared" si="0"/>
        <v>0</v>
      </c>
      <c r="F62" s="30"/>
      <c r="G62" s="25">
        <f>SUM(G63)</f>
        <v>0</v>
      </c>
      <c r="H62" s="25">
        <f>SUM(H63)</f>
        <v>0</v>
      </c>
      <c r="I62" s="27">
        <v>0</v>
      </c>
      <c r="J62" s="27">
        <v>0</v>
      </c>
      <c r="K62" s="25">
        <v>0</v>
      </c>
      <c r="L62" s="25">
        <v>0</v>
      </c>
      <c r="M62" s="25">
        <v>0</v>
      </c>
      <c r="N62" s="20"/>
      <c r="O62" s="31"/>
      <c r="P62" s="20"/>
      <c r="Q62" s="20"/>
      <c r="R62" s="14"/>
    </row>
    <row r="63" spans="1:18">
      <c r="A63" s="17" t="s">
        <v>70</v>
      </c>
      <c r="B63" s="61">
        <v>7000000</v>
      </c>
      <c r="C63" s="61">
        <v>12100000</v>
      </c>
      <c r="D63" s="61"/>
      <c r="E63" s="20">
        <f t="shared" si="0"/>
        <v>0</v>
      </c>
      <c r="G63" s="20">
        <v>0</v>
      </c>
      <c r="H63" s="20">
        <v>0</v>
      </c>
      <c r="I63" s="23">
        <v>0</v>
      </c>
      <c r="J63" s="23">
        <v>0</v>
      </c>
      <c r="K63" s="20">
        <v>0</v>
      </c>
      <c r="L63" s="20">
        <v>0</v>
      </c>
      <c r="M63" s="20">
        <v>0</v>
      </c>
      <c r="N63" s="20"/>
      <c r="O63" s="28"/>
      <c r="P63" s="20"/>
      <c r="Q63" s="20"/>
      <c r="R63" s="18"/>
    </row>
    <row r="64" spans="1:18">
      <c r="A64" s="17" t="s">
        <v>71</v>
      </c>
      <c r="B64" s="56">
        <v>0</v>
      </c>
      <c r="C64" s="56">
        <v>0</v>
      </c>
      <c r="D64" s="56"/>
      <c r="E64" s="20">
        <f t="shared" si="0"/>
        <v>0</v>
      </c>
      <c r="G64" s="20"/>
      <c r="H64" s="20"/>
      <c r="I64" s="23">
        <v>0</v>
      </c>
      <c r="J64" s="23">
        <v>0</v>
      </c>
      <c r="K64" s="20">
        <v>0</v>
      </c>
      <c r="L64" s="20">
        <v>0</v>
      </c>
      <c r="M64" s="20">
        <v>0</v>
      </c>
      <c r="N64" s="20"/>
      <c r="O64" s="28"/>
      <c r="P64" s="20"/>
      <c r="Q64" s="20"/>
      <c r="R64" s="20"/>
    </row>
    <row r="65" spans="1:18" ht="25.5">
      <c r="A65" s="17" t="s">
        <v>72</v>
      </c>
      <c r="B65" s="56">
        <v>0</v>
      </c>
      <c r="C65" s="56">
        <v>0</v>
      </c>
      <c r="D65" s="56"/>
      <c r="E65" s="20">
        <f t="shared" si="0"/>
        <v>0</v>
      </c>
      <c r="F65" s="20"/>
      <c r="G65" s="20">
        <v>0</v>
      </c>
      <c r="H65" s="20">
        <v>0</v>
      </c>
      <c r="I65" s="23">
        <v>0</v>
      </c>
      <c r="J65" s="23">
        <v>0</v>
      </c>
      <c r="K65" s="20">
        <v>0</v>
      </c>
      <c r="L65" s="20">
        <v>0</v>
      </c>
      <c r="M65" s="20">
        <v>0</v>
      </c>
      <c r="N65" s="20"/>
      <c r="O65" s="28"/>
      <c r="P65" s="20"/>
      <c r="Q65" s="20"/>
      <c r="R65" s="20"/>
    </row>
    <row r="66" spans="1:18" ht="38.25">
      <c r="A66" s="17" t="s">
        <v>73</v>
      </c>
      <c r="B66" s="56">
        <v>0</v>
      </c>
      <c r="C66" s="56">
        <v>0</v>
      </c>
      <c r="D66" s="56"/>
      <c r="E66" s="20">
        <f t="shared" si="0"/>
        <v>0</v>
      </c>
      <c r="F66" s="20"/>
      <c r="G66" s="20">
        <v>0</v>
      </c>
      <c r="H66" s="20">
        <v>0</v>
      </c>
      <c r="I66" s="23">
        <v>0</v>
      </c>
      <c r="J66" s="23">
        <v>0</v>
      </c>
      <c r="K66" s="20">
        <v>0</v>
      </c>
      <c r="L66" s="20">
        <v>0</v>
      </c>
      <c r="M66" s="20">
        <v>0</v>
      </c>
      <c r="N66" s="20"/>
      <c r="O66" s="28"/>
      <c r="P66" s="20"/>
      <c r="Q66" s="20"/>
      <c r="R66" s="20"/>
    </row>
    <row r="67" spans="1:18" ht="30">
      <c r="A67" s="29" t="s">
        <v>74</v>
      </c>
      <c r="B67" s="62">
        <f>SUM(B68:B69)</f>
        <v>0</v>
      </c>
      <c r="C67" s="62">
        <f>SUM(C68:C69)</f>
        <v>0</v>
      </c>
      <c r="D67" s="62"/>
      <c r="E67" s="25">
        <f t="shared" si="0"/>
        <v>0</v>
      </c>
      <c r="F67" s="25"/>
      <c r="G67" s="25">
        <v>0</v>
      </c>
      <c r="H67" s="25">
        <v>0</v>
      </c>
      <c r="I67" s="27">
        <v>0</v>
      </c>
      <c r="J67" s="27">
        <v>0</v>
      </c>
      <c r="K67" s="25">
        <v>0</v>
      </c>
      <c r="L67" s="25">
        <v>0</v>
      </c>
      <c r="M67" s="25">
        <v>0</v>
      </c>
      <c r="N67" s="20"/>
      <c r="O67" s="31"/>
      <c r="P67" s="20"/>
      <c r="Q67" s="20"/>
      <c r="R67" s="20"/>
    </row>
    <row r="68" spans="1:18">
      <c r="A68" s="17" t="s">
        <v>75</v>
      </c>
      <c r="B68" s="56">
        <v>0</v>
      </c>
      <c r="C68" s="56">
        <v>0</v>
      </c>
      <c r="D68" s="56"/>
      <c r="E68" s="20">
        <f t="shared" si="0"/>
        <v>0</v>
      </c>
      <c r="F68" s="20"/>
      <c r="G68" s="20">
        <v>0</v>
      </c>
      <c r="H68" s="20">
        <v>0</v>
      </c>
      <c r="I68" s="23">
        <v>0</v>
      </c>
      <c r="J68" s="23">
        <v>0</v>
      </c>
      <c r="K68" s="20">
        <v>0</v>
      </c>
      <c r="L68" s="20">
        <v>0</v>
      </c>
      <c r="M68" s="20">
        <v>0</v>
      </c>
      <c r="N68" s="20"/>
      <c r="O68" s="28"/>
      <c r="P68" s="20"/>
      <c r="Q68" s="20"/>
      <c r="R68" s="20"/>
    </row>
    <row r="69" spans="1:18" ht="25.5">
      <c r="A69" s="17" t="s">
        <v>76</v>
      </c>
      <c r="B69" s="56">
        <v>0</v>
      </c>
      <c r="C69" s="56">
        <v>0</v>
      </c>
      <c r="D69" s="56"/>
      <c r="E69" s="20">
        <f t="shared" si="0"/>
        <v>0</v>
      </c>
      <c r="F69" s="20"/>
      <c r="G69" s="20">
        <v>0</v>
      </c>
      <c r="H69" s="20">
        <v>0</v>
      </c>
      <c r="I69" s="23">
        <v>0</v>
      </c>
      <c r="J69" s="23">
        <v>0</v>
      </c>
      <c r="K69" s="20">
        <v>0</v>
      </c>
      <c r="L69" s="20">
        <v>0</v>
      </c>
      <c r="M69" s="20">
        <v>0</v>
      </c>
      <c r="N69" s="20"/>
      <c r="O69" s="28"/>
      <c r="P69" s="20"/>
      <c r="Q69" s="20"/>
      <c r="R69" s="20"/>
    </row>
    <row r="70" spans="1:18">
      <c r="A70" s="29" t="s">
        <v>77</v>
      </c>
      <c r="B70" s="62">
        <f>SUM(B71:B73)</f>
        <v>0</v>
      </c>
      <c r="C70" s="62">
        <f>SUM(C71:C73)</f>
        <v>0</v>
      </c>
      <c r="D70" s="62"/>
      <c r="E70" s="25">
        <f t="shared" si="0"/>
        <v>0</v>
      </c>
      <c r="F70" s="25"/>
      <c r="G70" s="25">
        <v>0</v>
      </c>
      <c r="H70" s="25">
        <v>0</v>
      </c>
      <c r="I70" s="27">
        <v>0</v>
      </c>
      <c r="J70" s="27">
        <v>0</v>
      </c>
      <c r="K70" s="25">
        <v>0</v>
      </c>
      <c r="L70" s="25">
        <v>0</v>
      </c>
      <c r="M70" s="25">
        <v>0</v>
      </c>
      <c r="N70" s="20"/>
      <c r="O70" s="31"/>
      <c r="P70" s="20"/>
      <c r="Q70" s="20"/>
      <c r="R70" s="20"/>
    </row>
    <row r="71" spans="1:18" ht="25.5">
      <c r="A71" s="17" t="s">
        <v>78</v>
      </c>
      <c r="B71" s="56">
        <v>0</v>
      </c>
      <c r="C71" s="56">
        <v>0</v>
      </c>
      <c r="D71" s="56"/>
      <c r="E71" s="20">
        <f t="shared" si="0"/>
        <v>0</v>
      </c>
      <c r="F71" s="20"/>
      <c r="G71" s="20">
        <v>0</v>
      </c>
      <c r="H71" s="20">
        <v>0</v>
      </c>
      <c r="I71" s="23">
        <v>0</v>
      </c>
      <c r="J71" s="23">
        <v>0</v>
      </c>
      <c r="K71" s="20">
        <v>0</v>
      </c>
      <c r="L71" s="20">
        <v>0</v>
      </c>
      <c r="M71" s="20">
        <v>0</v>
      </c>
      <c r="N71" s="20"/>
      <c r="O71" s="28"/>
      <c r="P71" s="20"/>
      <c r="Q71" s="20"/>
      <c r="R71" s="20"/>
    </row>
    <row r="72" spans="1:18" ht="25.5">
      <c r="A72" s="17" t="s">
        <v>79</v>
      </c>
      <c r="B72" s="56">
        <v>0</v>
      </c>
      <c r="C72" s="56">
        <v>0</v>
      </c>
      <c r="D72" s="56"/>
      <c r="E72" s="20">
        <f t="shared" si="0"/>
        <v>0</v>
      </c>
      <c r="F72" s="20"/>
      <c r="G72" s="20">
        <v>0</v>
      </c>
      <c r="H72" s="20">
        <v>0</v>
      </c>
      <c r="I72" s="23">
        <v>0</v>
      </c>
      <c r="J72" s="23">
        <v>0</v>
      </c>
      <c r="K72" s="20">
        <v>0</v>
      </c>
      <c r="L72" s="20">
        <v>0</v>
      </c>
      <c r="M72" s="20">
        <v>0</v>
      </c>
      <c r="N72" s="20"/>
      <c r="O72" s="28"/>
      <c r="P72" s="20"/>
      <c r="Q72" s="20"/>
      <c r="R72" s="20"/>
    </row>
    <row r="73" spans="1:18" ht="25.5">
      <c r="A73" s="17" t="s">
        <v>80</v>
      </c>
      <c r="B73" s="56">
        <v>0</v>
      </c>
      <c r="C73" s="56">
        <v>0</v>
      </c>
      <c r="D73" s="56"/>
      <c r="E73" s="20">
        <f t="shared" si="0"/>
        <v>0</v>
      </c>
      <c r="F73" s="20"/>
      <c r="G73" s="20">
        <v>0</v>
      </c>
      <c r="H73" s="20">
        <v>0</v>
      </c>
      <c r="I73" s="23">
        <v>0</v>
      </c>
      <c r="J73" s="23">
        <v>0</v>
      </c>
      <c r="K73" s="20">
        <v>0</v>
      </c>
      <c r="L73" s="20">
        <v>0</v>
      </c>
      <c r="M73" s="20">
        <v>0</v>
      </c>
      <c r="N73" s="20"/>
      <c r="O73" s="28"/>
      <c r="P73" s="20"/>
      <c r="Q73" s="20"/>
      <c r="R73" s="20"/>
    </row>
    <row r="74" spans="1:18">
      <c r="A74" s="32"/>
      <c r="B74" s="32"/>
      <c r="C74" s="63"/>
      <c r="D74" s="63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8"/>
      <c r="P74" s="18"/>
      <c r="Q74" s="18"/>
      <c r="R74" s="18"/>
    </row>
    <row r="75" spans="1:18">
      <c r="A75" s="33" t="s">
        <v>81</v>
      </c>
      <c r="B75" s="64">
        <f>+B62+B52+B36+B26+B16+B10</f>
        <v>275981915</v>
      </c>
      <c r="C75" s="64">
        <f>+C62+C52+C36+C26+C16+C10</f>
        <v>384100853.76999998</v>
      </c>
      <c r="D75" s="33"/>
      <c r="E75" s="34">
        <f>SUM(G75+H75+I75+J75+K75+L75+M75+N75+O75+P75+Q75+R75)</f>
        <v>124332076.52</v>
      </c>
      <c r="F75" s="34"/>
      <c r="G75" s="34">
        <f>SUM(G10+G16+G26+G36+G52+G62)</f>
        <v>11580439.719999999</v>
      </c>
      <c r="H75" s="34">
        <f>SUM(H10+H16+H26+H36+H52+H62)</f>
        <v>12018612.41</v>
      </c>
      <c r="I75" s="34">
        <f>SUM(I10+I16+I26+I37+I52+I62)</f>
        <v>12388265.74</v>
      </c>
      <c r="J75" s="34">
        <f t="shared" ref="J75:P75" si="2">SUM(J10+J16+J26+J36+J52+J62)</f>
        <v>20139917.59</v>
      </c>
      <c r="K75" s="34">
        <f t="shared" si="2"/>
        <v>24418581.050000001</v>
      </c>
      <c r="L75" s="34">
        <f t="shared" si="2"/>
        <v>22072618.330000002</v>
      </c>
      <c r="M75" s="34">
        <f t="shared" si="2"/>
        <v>21713641.680000003</v>
      </c>
      <c r="N75" s="34">
        <f t="shared" si="2"/>
        <v>0</v>
      </c>
      <c r="O75" s="34">
        <f t="shared" si="2"/>
        <v>0</v>
      </c>
      <c r="P75" s="34">
        <f t="shared" si="2"/>
        <v>0</v>
      </c>
      <c r="Q75" s="34">
        <f>SUM(Q10+Q16+Q26+Q36+Q52)</f>
        <v>0</v>
      </c>
      <c r="R75" s="34">
        <f>SUM(R62+R52+R26+R16+R10)</f>
        <v>0</v>
      </c>
    </row>
    <row r="76" spans="1:18">
      <c r="A76" s="35"/>
      <c r="B76" s="35"/>
      <c r="C76" s="35"/>
      <c r="D76" s="35"/>
      <c r="G76" s="36"/>
    </row>
    <row r="77" spans="1:18">
      <c r="A77" s="10" t="s">
        <v>82</v>
      </c>
      <c r="B77" s="10"/>
      <c r="C77" s="10"/>
      <c r="D77" s="10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</row>
    <row r="78" spans="1:18" ht="30">
      <c r="A78" s="13" t="s">
        <v>83</v>
      </c>
      <c r="B78" s="25">
        <v>0</v>
      </c>
      <c r="C78" s="25">
        <v>0</v>
      </c>
      <c r="D78" s="13"/>
      <c r="E78" s="25">
        <v>0</v>
      </c>
      <c r="F78" s="25"/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0"/>
      <c r="O78" s="20"/>
      <c r="P78" s="20"/>
      <c r="Q78" s="20"/>
      <c r="R78" s="20"/>
    </row>
    <row r="79" spans="1:18" ht="25.5">
      <c r="A79" s="17" t="s">
        <v>84</v>
      </c>
      <c r="B79" s="20">
        <v>0</v>
      </c>
      <c r="C79" s="20">
        <v>0</v>
      </c>
      <c r="D79" s="17"/>
      <c r="E79" s="20">
        <v>0</v>
      </c>
      <c r="F79" s="20"/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/>
      <c r="O79" s="20"/>
      <c r="P79" s="20"/>
      <c r="Q79" s="20"/>
      <c r="R79" s="20"/>
    </row>
    <row r="80" spans="1:18" ht="25.5">
      <c r="A80" s="17" t="s">
        <v>85</v>
      </c>
      <c r="B80" s="20">
        <v>0</v>
      </c>
      <c r="C80" s="20">
        <v>0</v>
      </c>
      <c r="D80" s="17"/>
      <c r="E80" s="20">
        <v>0</v>
      </c>
      <c r="F80" s="20"/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/>
      <c r="O80" s="20"/>
      <c r="P80" s="20"/>
      <c r="Q80" s="20"/>
      <c r="R80" s="20"/>
    </row>
    <row r="81" spans="1:18">
      <c r="A81" s="13" t="s">
        <v>86</v>
      </c>
      <c r="B81" s="25">
        <v>0</v>
      </c>
      <c r="C81" s="25">
        <v>0</v>
      </c>
      <c r="D81" s="13"/>
      <c r="E81" s="25">
        <v>0</v>
      </c>
      <c r="F81" s="25"/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0"/>
      <c r="O81" s="20"/>
      <c r="P81" s="20"/>
      <c r="Q81" s="20"/>
      <c r="R81" s="20"/>
    </row>
    <row r="82" spans="1:18">
      <c r="A82" s="17" t="s">
        <v>87</v>
      </c>
      <c r="B82" s="20">
        <v>0</v>
      </c>
      <c r="C82" s="20">
        <v>0</v>
      </c>
      <c r="D82" s="17"/>
      <c r="E82" s="20">
        <v>0</v>
      </c>
      <c r="F82" s="20"/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/>
      <c r="O82" s="20"/>
      <c r="P82" s="20"/>
      <c r="Q82" s="20"/>
      <c r="R82" s="20"/>
    </row>
    <row r="83" spans="1:18" ht="25.5">
      <c r="A83" s="17" t="s">
        <v>88</v>
      </c>
      <c r="B83" s="20">
        <v>0</v>
      </c>
      <c r="C83" s="20">
        <v>0</v>
      </c>
      <c r="D83" s="17"/>
      <c r="E83" s="20">
        <v>0</v>
      </c>
      <c r="F83" s="20"/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/>
      <c r="O83" s="20"/>
      <c r="P83" s="20"/>
      <c r="Q83" s="20"/>
      <c r="R83" s="20"/>
    </row>
    <row r="84" spans="1:18" ht="30">
      <c r="A84" s="13" t="s">
        <v>89</v>
      </c>
      <c r="B84" s="25">
        <v>0</v>
      </c>
      <c r="C84" s="25">
        <v>0</v>
      </c>
      <c r="D84" s="13"/>
      <c r="E84" s="25">
        <v>0</v>
      </c>
      <c r="F84" s="25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0"/>
      <c r="O84" s="20"/>
      <c r="P84" s="20"/>
      <c r="Q84" s="20"/>
      <c r="R84" s="20"/>
    </row>
    <row r="85" spans="1:18" ht="25.5">
      <c r="A85" s="17" t="s">
        <v>90</v>
      </c>
      <c r="B85" s="20">
        <v>0</v>
      </c>
      <c r="C85" s="20">
        <v>0</v>
      </c>
      <c r="D85" s="17"/>
      <c r="E85" s="20">
        <v>0</v>
      </c>
      <c r="F85" s="20"/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/>
      <c r="O85" s="20"/>
      <c r="P85" s="20"/>
      <c r="Q85" s="20"/>
      <c r="R85" s="20"/>
    </row>
    <row r="86" spans="1:18">
      <c r="A86" s="33" t="s">
        <v>91</v>
      </c>
      <c r="B86" s="33"/>
      <c r="C86" s="33"/>
      <c r="D86" s="33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8" spans="1:18" ht="31.5">
      <c r="A88" s="40" t="s">
        <v>92</v>
      </c>
      <c r="B88" s="41">
        <f>+B75</f>
        <v>275981915</v>
      </c>
      <c r="C88" s="41">
        <f>+C75</f>
        <v>384100853.76999998</v>
      </c>
      <c r="D88" s="53"/>
      <c r="E88" s="41">
        <f>SUM(E75)</f>
        <v>124332076.52</v>
      </c>
      <c r="F88" s="41"/>
      <c r="G88" s="42">
        <f t="shared" ref="G88:O88" si="3">SUM(G75)</f>
        <v>11580439.719999999</v>
      </c>
      <c r="H88" s="42">
        <f t="shared" si="3"/>
        <v>12018612.41</v>
      </c>
      <c r="I88" s="41">
        <f t="shared" si="3"/>
        <v>12388265.74</v>
      </c>
      <c r="J88" s="41">
        <f>SUM(J75)</f>
        <v>20139917.59</v>
      </c>
      <c r="K88" s="41">
        <f>SUM(K75)</f>
        <v>24418581.050000001</v>
      </c>
      <c r="L88" s="41">
        <f t="shared" si="3"/>
        <v>22072618.330000002</v>
      </c>
      <c r="M88" s="41">
        <f t="shared" si="3"/>
        <v>21713641.680000003</v>
      </c>
      <c r="N88" s="41">
        <f t="shared" si="3"/>
        <v>0</v>
      </c>
      <c r="O88" s="41">
        <f t="shared" si="3"/>
        <v>0</v>
      </c>
      <c r="P88" s="42">
        <f>SUM(P75)</f>
        <v>0</v>
      </c>
      <c r="Q88" s="41">
        <f>SUM(Q75)</f>
        <v>0</v>
      </c>
      <c r="R88" s="41">
        <f>SUM(R75)</f>
        <v>0</v>
      </c>
    </row>
    <row r="89" spans="1:18" ht="15.75">
      <c r="A89" s="66" t="s">
        <v>103</v>
      </c>
      <c r="B89" s="43"/>
      <c r="C89" s="43"/>
      <c r="D89" s="44"/>
      <c r="E89" s="44"/>
      <c r="F89" s="44"/>
      <c r="G89" s="44"/>
      <c r="H89" s="44"/>
    </row>
    <row r="90" spans="1:18">
      <c r="A90" s="3" t="s">
        <v>104</v>
      </c>
      <c r="B90" s="43"/>
      <c r="C90" s="43"/>
      <c r="D90" s="44"/>
      <c r="E90" s="44"/>
      <c r="F90" s="44"/>
      <c r="G90" s="44"/>
      <c r="H90" s="44"/>
    </row>
    <row r="91" spans="1:18">
      <c r="A91" s="3" t="s">
        <v>105</v>
      </c>
      <c r="B91" s="43"/>
      <c r="C91" s="43"/>
      <c r="D91" s="44"/>
      <c r="E91" s="44"/>
      <c r="F91" s="44"/>
      <c r="G91" s="44"/>
      <c r="H91" s="44"/>
    </row>
    <row r="92" spans="1:18">
      <c r="A92" s="3" t="s">
        <v>107</v>
      </c>
      <c r="B92" s="43"/>
      <c r="C92" s="43"/>
      <c r="D92" s="44"/>
      <c r="E92" s="44"/>
      <c r="F92" s="44"/>
      <c r="G92" s="44"/>
      <c r="H92" s="44"/>
    </row>
    <row r="93" spans="1:18">
      <c r="A93" s="3" t="s">
        <v>108</v>
      </c>
      <c r="B93" s="43"/>
      <c r="C93" s="43"/>
      <c r="D93" s="44"/>
      <c r="E93" s="44"/>
      <c r="F93" s="44"/>
      <c r="G93" s="44"/>
      <c r="H93" s="44"/>
    </row>
    <row r="94" spans="1:18">
      <c r="A94" s="65" t="s">
        <v>106</v>
      </c>
      <c r="B94" s="43"/>
      <c r="C94" s="43"/>
      <c r="D94" s="43"/>
      <c r="E94" s="44"/>
      <c r="F94" s="44"/>
      <c r="G94" s="44"/>
      <c r="H94" s="44"/>
    </row>
    <row r="95" spans="1:18">
      <c r="A95" s="43" t="s">
        <v>1</v>
      </c>
      <c r="B95" s="43"/>
      <c r="C95" s="43"/>
      <c r="D95" s="43"/>
      <c r="E95" s="44"/>
      <c r="F95" s="44"/>
      <c r="G95" s="44"/>
      <c r="H95" s="44"/>
    </row>
    <row r="96" spans="1:18">
      <c r="A96" s="3" t="s">
        <v>4</v>
      </c>
      <c r="B96" s="3"/>
      <c r="C96" s="3"/>
      <c r="D96" s="3"/>
      <c r="E96" s="44"/>
      <c r="F96" s="44"/>
      <c r="G96" s="44"/>
      <c r="H96" s="44"/>
    </row>
    <row r="97" spans="1:15">
      <c r="A97" s="43" t="s">
        <v>6</v>
      </c>
      <c r="B97" s="43"/>
      <c r="C97" s="43"/>
      <c r="D97" s="43"/>
      <c r="E97" s="44"/>
      <c r="F97" s="44"/>
      <c r="G97" s="44"/>
      <c r="H97" s="44"/>
    </row>
    <row r="98" spans="1:15">
      <c r="A98" s="43" t="s">
        <v>8</v>
      </c>
      <c r="B98" s="43"/>
      <c r="C98" s="43"/>
      <c r="D98" s="43"/>
      <c r="E98" s="44"/>
      <c r="F98" s="44"/>
      <c r="G98" s="44"/>
      <c r="H98" s="44"/>
    </row>
    <row r="99" spans="1:15">
      <c r="A99" s="43" t="s">
        <v>9</v>
      </c>
      <c r="B99" s="43"/>
      <c r="C99" s="43"/>
      <c r="D99" s="43"/>
      <c r="E99" s="44"/>
      <c r="F99" s="44"/>
      <c r="G99" s="44"/>
      <c r="H99" s="44"/>
      <c r="K99" s="45"/>
      <c r="L99" s="45"/>
      <c r="M99" s="45"/>
    </row>
    <row r="100" spans="1:15" ht="15.75">
      <c r="J100" s="45"/>
      <c r="K100" s="46"/>
      <c r="L100" s="46"/>
      <c r="M100" s="45"/>
    </row>
    <row r="101" spans="1:15" ht="15.75">
      <c r="E101" s="45"/>
      <c r="J101" s="45"/>
      <c r="K101" s="46"/>
      <c r="L101" s="47"/>
      <c r="M101" s="45"/>
      <c r="O101" s="48"/>
    </row>
    <row r="102" spans="1:15" ht="15.75">
      <c r="E102" s="46"/>
      <c r="J102" s="45"/>
      <c r="K102" s="47"/>
      <c r="L102" s="49"/>
      <c r="O102" s="49"/>
    </row>
    <row r="103" spans="1:15">
      <c r="E103" s="50"/>
      <c r="J103" s="45"/>
      <c r="K103" s="50"/>
      <c r="L103" s="50"/>
      <c r="O103" s="49"/>
    </row>
    <row r="104" spans="1:15">
      <c r="E104" s="49"/>
      <c r="J104" s="45"/>
      <c r="K104" s="45"/>
      <c r="L104" s="45"/>
    </row>
    <row r="105" spans="1:15">
      <c r="J105" s="45"/>
      <c r="K105" s="45"/>
      <c r="L105" s="45"/>
    </row>
  </sheetData>
  <mergeCells count="5">
    <mergeCell ref="A2:M2"/>
    <mergeCell ref="A3:M3"/>
    <mergeCell ref="A4:M4"/>
    <mergeCell ref="A5:M5"/>
    <mergeCell ref="A6:M6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verticalDpi="4294967293" r:id="rId1"/>
  <ignoredErrors>
    <ignoredError sqref="I16 I36 J52:M52 J26" formulaRange="1"/>
    <ignoredError sqref="E52 I7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earredondo</cp:lastModifiedBy>
  <cp:lastPrinted>2021-11-04T14:37:08Z</cp:lastPrinted>
  <dcterms:created xsi:type="dcterms:W3CDTF">2021-07-05T13:45:25Z</dcterms:created>
  <dcterms:modified xsi:type="dcterms:W3CDTF">2021-11-04T14:38:58Z</dcterms:modified>
</cp:coreProperties>
</file>