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Nueva carpeta ESTADODOS 2022\"/>
    </mc:Choice>
  </mc:AlternateContent>
  <xr:revisionPtr revIDLastSave="0" documentId="13_ncr:1_{DAA6EE4C-484E-4030-B0F6-4E335E2D1E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33" i="1" l="1"/>
  <c r="D19" i="1"/>
  <c r="D18" i="1"/>
  <c r="D11" i="1" l="1"/>
  <c r="D13" i="1" s="1"/>
  <c r="D21" i="1" s="1"/>
  <c r="D12" i="1"/>
  <c r="D26" i="1" l="1"/>
  <c r="D28" i="1" s="1"/>
  <c r="D34" i="1" s="1"/>
  <c r="G34" i="1" s="1"/>
</calcChain>
</file>

<file path=xl/sharedStrings.xml><?xml version="1.0" encoding="utf-8"?>
<sst xmlns="http://schemas.openxmlformats.org/spreadsheetml/2006/main" count="33" uniqueCount="33">
  <si>
    <t>Estado de Situación Financiera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</si>
  <si>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</si>
  <si>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</si>
  <si>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</si>
  <si>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</si>
  <si>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</si>
  <si>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Total activos corrientes</t>
  </si>
  <si>
    <t>Activos no corrientes</t>
  </si>
  <si>
    <t>Propiedad Planta  y equipos neto (Nota11)</t>
  </si>
  <si>
    <t>Activo Intangibles neto (Nota 12)</t>
  </si>
  <si>
    <t>Total activos no corrientes</t>
  </si>
  <si>
    <t>Total activos</t>
  </si>
  <si>
    <t>Pasivos</t>
  </si>
  <si>
    <t>Pasivos corrientes</t>
  </si>
  <si>
    <t>Cuentas por pagar a corto plazo (Nota 13)</t>
  </si>
  <si>
    <t>Retenciones y acumulaciones por pagar (Nota 14)</t>
  </si>
  <si>
    <t>Total pasivos corrientes</t>
  </si>
  <si>
    <t xml:space="preserve">Total pasivos </t>
  </si>
  <si>
    <t>Activos Netos/Patrimonio (Nota 15)</t>
  </si>
  <si>
    <t>Capital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</si>
  <si>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</si>
  <si>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</si>
  <si>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</si>
  <si>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</si>
  <si>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NOTA</t>
  </si>
  <si>
    <t>Roberto Cassá</t>
  </si>
  <si>
    <t xml:space="preserve">Director General </t>
  </si>
  <si>
    <t>Santa Reyes</t>
  </si>
  <si>
    <t xml:space="preserve">Contador </t>
  </si>
  <si>
    <t xml:space="preserve">Al 31  DE DICIEMBRE   2022 y 2021 </t>
  </si>
  <si>
    <t>Cuenta por cobrar a largo plazo  (Nota 10)</t>
  </si>
  <si>
    <t>Inventarios (Nota 9)</t>
  </si>
  <si>
    <t>Las notas en las páginas 7 al 25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</si>
</sst>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  <numFmt numFmtId="167" formatCode="###0;###0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37" fontId="3" fillId="0" borderId="0" xfId="0" applyNumberFormat="1" applyFont="1"/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3" fillId="0" borderId="0" xfId="0" applyNumberFormat="1" applyFont="1"/>
    <xf numFmtId="0" fontId="4" fillId="0" borderId="0" xfId="0" applyFont="1" applyAlignment="1">
      <alignment horizontal="left" vertical="top"/>
    </xf>
    <xf numFmtId="41" fontId="3" fillId="0" borderId="4" xfId="0" applyNumberFormat="1" applyFont="1" applyBorder="1"/>
    <xf numFmtId="41" fontId="4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 applyBorder="1" applyAlignment="1">
      <alignment vertical="center"/>
    </xf>
    <xf numFmtId="168" fontId="3" fillId="0" borderId="0" xfId="1" applyNumberFormat="1" applyFont="1" applyBorder="1" applyAlignment="1"/>
    <xf numFmtId="168" fontId="4" fillId="0" borderId="1" xfId="1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9" fillId="0" borderId="4" xfId="0" applyNumberFormat="1" applyFont="1" applyBorder="1"/>
    <xf numFmtId="168" fontId="4" fillId="0" borderId="0" xfId="1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168" fontId="4" fillId="0" borderId="5" xfId="1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/>
    <xf numFmtId="4" fontId="0" fillId="0" borderId="0" xfId="0" applyNumberFormat="1"/>
    <xf numFmtId="168" fontId="0" fillId="0" borderId="0" xfId="0" applyNumberFormat="1"/>
    <xf numFmtId="4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8" fontId="3" fillId="0" borderId="4" xfId="1" applyNumberFormat="1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3" fillId="0" borderId="0" xfId="1" applyNumberFormat="1" applyFont="1" applyAlignment="1">
      <alignment vertical="center"/>
    </xf>
    <xf numFmtId="168" fontId="4" fillId="0" borderId="5" xfId="0" applyNumberFormat="1" applyFont="1" applyBorder="1" applyAlignment="1">
      <alignment vertical="center"/>
    </xf>
    <xf numFmtId="168" fontId="4" fillId="0" borderId="4" xfId="1" applyNumberFormat="1" applyFont="1" applyBorder="1" applyAlignment="1">
      <alignment vertical="center"/>
    </xf>
    <xf numFmtId="168" fontId="4" fillId="0" borderId="2" xfId="1" applyNumberFormat="1" applyFont="1" applyBorder="1" applyAlignment="1">
      <alignment vertical="center"/>
    </xf>
    <xf numFmtId="43" fontId="0" fillId="0" borderId="0" xfId="1" applyFont="1"/>
    <xf numFmtId="164" fontId="0" fillId="0" borderId="0" xfId="0" applyNumberFormat="1"/>
    <xf numFmtId="3" fontId="0" fillId="0" borderId="0" xfId="0" applyNumberFormat="1"/>
    <xf numFmtId="168" fontId="3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3</xdr:col>
      <xdr:colOff>695325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0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40</xdr:row>
      <xdr:rowOff>57150</xdr:rowOff>
    </xdr:from>
    <xdr:to>
      <xdr:col>4</xdr:col>
      <xdr:colOff>828675</xdr:colOff>
      <xdr:row>44</xdr:row>
      <xdr:rowOff>171449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7943850"/>
          <a:ext cx="1933575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39</xdr:row>
      <xdr:rowOff>161925</xdr:rowOff>
    </xdr:from>
    <xdr:to>
      <xdr:col>2</xdr:col>
      <xdr:colOff>1114425</xdr:colOff>
      <xdr:row>43</xdr:row>
      <xdr:rowOff>180975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167" r="10660" b="25389"/>
        <a:stretch>
          <a:fillRect/>
        </a:stretch>
      </xdr:blipFill>
      <xdr:spPr bwMode="auto">
        <a:xfrm>
          <a:off x="180975" y="7858125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1276350</xdr:colOff>
      <xdr:row>36</xdr:row>
      <xdr:rowOff>76200</xdr:rowOff>
    </xdr:from>
    <xdr:to>
      <xdr:col>3</xdr:col>
      <xdr:colOff>438150</xdr:colOff>
      <xdr:row>39</xdr:row>
      <xdr:rowOff>19050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7900" y="7200900"/>
          <a:ext cx="18669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5"/>
  <sheetViews>
    <sheetView tabSelected="1" topLeftCell="A4" workbookViewId="0">
      <selection activeCell="D32" sqref="D32"/>
    </sheetView>
  </sheetViews>
  <sheetFormatPr baseColWidth="10" defaultRowHeight="15" x14ac:dyDescent="0.25"/>
  <cols>
    <col min="1" max="1" width="3.140625" customWidth="1"/>
    <col min="3" max="3" width="40.5703125" customWidth="1"/>
    <col min="4" max="4" width="16.85546875" bestFit="1" customWidth="1"/>
    <col min="5" max="5" width="13.85546875" bestFit="1" customWidth="1"/>
    <col min="6" max="6" width="11.7109375" bestFit="1" customWidth="1"/>
    <col min="7" max="8" width="15.140625" style="40" bestFit="1" customWidth="1"/>
  </cols>
  <sheetData>
    <row r="1" spans="2:10" ht="18.75" x14ac:dyDescent="0.25">
      <c r="B1" s="16"/>
      <c r="C1" s="16"/>
      <c r="D1" s="16"/>
      <c r="E1" s="16"/>
    </row>
    <row r="2" spans="2:10" ht="18.75" x14ac:dyDescent="0.25">
      <c r="B2" s="16"/>
      <c r="C2" s="16"/>
      <c r="D2" s="16"/>
      <c r="E2" s="16"/>
    </row>
    <row r="3" spans="2:10" ht="18.75" x14ac:dyDescent="0.25">
      <c r="B3" s="16"/>
      <c r="C3" s="16"/>
      <c r="D3" s="16"/>
      <c r="E3" s="16"/>
    </row>
    <row r="4" spans="2:10" ht="18.75" x14ac:dyDescent="0.25">
      <c r="B4" s="44" t="s">
        <v>0</v>
      </c>
      <c r="C4" s="44"/>
      <c r="D4" s="44"/>
      <c r="E4" s="44"/>
    </row>
    <row r="5" spans="2:10" x14ac:dyDescent="0.25">
      <c r="B5" s="45" t="s">
        <v>29</v>
      </c>
      <c r="C5" s="45"/>
      <c r="D5" s="45"/>
      <c r="E5" s="45"/>
    </row>
    <row r="6" spans="2:10" ht="15.75" x14ac:dyDescent="0.25">
      <c r="B6" s="46" t="s">
        <v>1</v>
      </c>
      <c r="C6" s="46"/>
      <c r="D6" s="46"/>
      <c r="E6" s="46"/>
    </row>
    <row r="7" spans="2:10" x14ac:dyDescent="0.25">
      <c r="B7" s="1"/>
      <c r="C7" s="1"/>
      <c r="D7" s="5">
        <v>2022</v>
      </c>
      <c r="E7" s="5">
        <v>2021</v>
      </c>
    </row>
    <row r="8" spans="2:10" x14ac:dyDescent="0.25">
      <c r="B8" s="6" t="s">
        <v>2</v>
      </c>
      <c r="C8" s="7"/>
      <c r="D8" s="7"/>
      <c r="E8" s="7"/>
    </row>
    <row r="9" spans="2:10" x14ac:dyDescent="0.25">
      <c r="B9" s="6" t="s">
        <v>3</v>
      </c>
      <c r="C9" s="7"/>
      <c r="D9" s="7"/>
      <c r="E9" s="7"/>
    </row>
    <row r="10" spans="2:10" x14ac:dyDescent="0.25">
      <c r="B10" s="1"/>
      <c r="C10" s="1" t="s">
        <v>4</v>
      </c>
      <c r="D10" s="18">
        <v>138660634.47999999</v>
      </c>
      <c r="E10" s="18">
        <v>91614418.370000005</v>
      </c>
      <c r="J10" s="30"/>
    </row>
    <row r="11" spans="2:10" x14ac:dyDescent="0.25">
      <c r="B11" s="2"/>
      <c r="C11" s="1" t="s">
        <v>5</v>
      </c>
      <c r="D11" s="18">
        <f>2322758-41758</f>
        <v>2281000</v>
      </c>
      <c r="E11" s="19">
        <v>1435635.24</v>
      </c>
      <c r="F11" s="3"/>
    </row>
    <row r="12" spans="2:10" x14ac:dyDescent="0.25">
      <c r="B12" s="1"/>
      <c r="C12" s="1" t="s">
        <v>31</v>
      </c>
      <c r="D12" s="33">
        <f>27610196.76</f>
        <v>27610196.760000002</v>
      </c>
      <c r="E12" s="19">
        <v>24180018.640000001</v>
      </c>
      <c r="J12" s="30"/>
    </row>
    <row r="13" spans="2:10" x14ac:dyDescent="0.25">
      <c r="B13" s="6" t="s">
        <v>6</v>
      </c>
      <c r="C13" s="1"/>
      <c r="D13" s="34">
        <f>SUM(D10:D12)</f>
        <v>168551831.23999998</v>
      </c>
      <c r="E13" s="20">
        <v>117230072.25</v>
      </c>
    </row>
    <row r="14" spans="2:10" x14ac:dyDescent="0.25">
      <c r="B14" s="6"/>
      <c r="C14" s="1"/>
      <c r="D14" s="35"/>
      <c r="E14" s="10"/>
    </row>
    <row r="15" spans="2:10" x14ac:dyDescent="0.25">
      <c r="B15" s="6" t="s">
        <v>7</v>
      </c>
      <c r="C15" s="1"/>
      <c r="D15" s="35"/>
      <c r="E15" s="8"/>
    </row>
    <row r="16" spans="2:10" x14ac:dyDescent="0.25">
      <c r="B16" s="6"/>
      <c r="C16" s="1" t="s">
        <v>30</v>
      </c>
      <c r="D16" s="36">
        <v>41758</v>
      </c>
      <c r="E16" s="21">
        <v>41758</v>
      </c>
    </row>
    <row r="17" spans="2:11" x14ac:dyDescent="0.25">
      <c r="B17" s="1"/>
      <c r="C17" s="1" t="s">
        <v>8</v>
      </c>
      <c r="D17" s="43">
        <f>595832879.69-172438630.02</f>
        <v>423394249.67000008</v>
      </c>
      <c r="E17" s="19">
        <v>417723542</v>
      </c>
      <c r="K17" s="30"/>
    </row>
    <row r="18" spans="2:11" x14ac:dyDescent="0.25">
      <c r="B18" s="1"/>
      <c r="C18" s="1" t="s">
        <v>9</v>
      </c>
      <c r="D18" s="33">
        <f>5703657.83-3634447.67</f>
        <v>2069210.1600000001</v>
      </c>
      <c r="E18" s="22">
        <v>15667131</v>
      </c>
      <c r="F18" s="29"/>
      <c r="J18" s="41"/>
      <c r="K18" s="42"/>
    </row>
    <row r="19" spans="2:11" x14ac:dyDescent="0.25">
      <c r="B19" s="6" t="s">
        <v>10</v>
      </c>
      <c r="C19" s="1"/>
      <c r="D19" s="20">
        <f>SUM(D16:D18)</f>
        <v>425505217.8300001</v>
      </c>
      <c r="E19" s="23">
        <v>433432431</v>
      </c>
    </row>
    <row r="20" spans="2:11" x14ac:dyDescent="0.25">
      <c r="B20" s="6"/>
      <c r="C20" s="1"/>
      <c r="D20" s="35"/>
      <c r="E20" s="24"/>
    </row>
    <row r="21" spans="2:11" ht="15.75" thickBot="1" x14ac:dyDescent="0.3">
      <c r="B21" s="6" t="s">
        <v>11</v>
      </c>
      <c r="C21" s="1"/>
      <c r="D21" s="37">
        <f>SUM(D13+D19)</f>
        <v>594057049.07000005</v>
      </c>
      <c r="E21" s="25">
        <v>550662503.25</v>
      </c>
    </row>
    <row r="22" spans="2:11" ht="15.75" thickTop="1" x14ac:dyDescent="0.25">
      <c r="B22" s="6" t="s">
        <v>12</v>
      </c>
      <c r="C22" s="1"/>
      <c r="D22" s="35"/>
      <c r="E22" s="8"/>
    </row>
    <row r="23" spans="2:11" x14ac:dyDescent="0.25">
      <c r="B23" s="6" t="s">
        <v>13</v>
      </c>
      <c r="C23" s="1"/>
      <c r="D23" s="35"/>
      <c r="E23" s="9"/>
    </row>
    <row r="24" spans="2:11" x14ac:dyDescent="0.25">
      <c r="B24" s="1"/>
      <c r="C24" s="1" t="s">
        <v>14</v>
      </c>
      <c r="D24" s="18">
        <v>1744480.23</v>
      </c>
      <c r="E24" s="12">
        <v>3341296.93</v>
      </c>
    </row>
    <row r="25" spans="2:11" x14ac:dyDescent="0.25">
      <c r="B25" s="2"/>
      <c r="C25" s="1" t="s">
        <v>15</v>
      </c>
      <c r="D25" s="33">
        <v>8499.75</v>
      </c>
      <c r="E25" s="14">
        <v>6063.6</v>
      </c>
    </row>
    <row r="26" spans="2:11" x14ac:dyDescent="0.25">
      <c r="B26" s="6" t="s">
        <v>16</v>
      </c>
      <c r="C26" s="1"/>
      <c r="D26" s="35">
        <f>SUM(D24:D25)</f>
        <v>1752979.98</v>
      </c>
      <c r="E26" s="10">
        <v>3347360.5300000003</v>
      </c>
    </row>
    <row r="27" spans="2:11" x14ac:dyDescent="0.25">
      <c r="B27" s="6"/>
      <c r="C27" s="1"/>
      <c r="D27" s="35"/>
      <c r="E27" s="10"/>
      <c r="F27" s="2"/>
    </row>
    <row r="28" spans="2:11" ht="15.75" thickBot="1" x14ac:dyDescent="0.3">
      <c r="B28" s="6" t="s">
        <v>17</v>
      </c>
      <c r="C28" s="1"/>
      <c r="D28" s="37">
        <f>SUM(D26)</f>
        <v>1752979.98</v>
      </c>
      <c r="E28" s="15">
        <v>3347360.5300000003</v>
      </c>
    </row>
    <row r="29" spans="2:11" ht="15.75" thickTop="1" x14ac:dyDescent="0.25">
      <c r="B29" s="6" t="s">
        <v>18</v>
      </c>
      <c r="C29" s="1"/>
      <c r="D29" s="35"/>
      <c r="E29" s="8"/>
    </row>
    <row r="30" spans="2:11" x14ac:dyDescent="0.25">
      <c r="B30" s="13"/>
      <c r="C30" s="1" t="s">
        <v>19</v>
      </c>
      <c r="D30" s="18">
        <v>359960807</v>
      </c>
      <c r="E30" s="12">
        <v>359960807</v>
      </c>
    </row>
    <row r="31" spans="2:11" x14ac:dyDescent="0.25">
      <c r="B31" s="1"/>
      <c r="C31" s="1" t="s">
        <v>20</v>
      </c>
      <c r="D31" s="18">
        <v>41144024.240000002</v>
      </c>
      <c r="E31" s="8">
        <v>8878318.0600000005</v>
      </c>
    </row>
    <row r="32" spans="2:11" x14ac:dyDescent="0.25">
      <c r="B32" s="1"/>
      <c r="C32" s="1" t="s">
        <v>21</v>
      </c>
      <c r="D32" s="18">
        <v>191199237.84999999</v>
      </c>
      <c r="E32" s="8">
        <v>178466017.21000001</v>
      </c>
    </row>
    <row r="33" spans="2:10" x14ac:dyDescent="0.25">
      <c r="B33" s="6" t="s">
        <v>22</v>
      </c>
      <c r="C33" s="1"/>
      <c r="D33" s="38">
        <f>SUM(D30:D32)</f>
        <v>592304069.09000003</v>
      </c>
      <c r="E33" s="26">
        <v>547305142.26999998</v>
      </c>
      <c r="J33" s="30"/>
    </row>
    <row r="34" spans="2:10" ht="15.75" thickBot="1" x14ac:dyDescent="0.3">
      <c r="B34" s="6" t="s">
        <v>23</v>
      </c>
      <c r="C34" s="1"/>
      <c r="D34" s="39">
        <f>SUM(D28+D33)</f>
        <v>594057049.07000005</v>
      </c>
      <c r="E34" s="11">
        <v>550652502.79999995</v>
      </c>
      <c r="F34" s="30"/>
      <c r="G34" s="40">
        <f>+D21-D34</f>
        <v>0</v>
      </c>
    </row>
    <row r="35" spans="2:10" ht="15.75" thickTop="1" x14ac:dyDescent="0.25"/>
    <row r="36" spans="2:10" ht="15.75" x14ac:dyDescent="0.25">
      <c r="B36" s="4" t="s">
        <v>24</v>
      </c>
      <c r="C36" s="28" t="s">
        <v>32</v>
      </c>
      <c r="D36" s="28"/>
    </row>
    <row r="38" spans="2:10" x14ac:dyDescent="0.25">
      <c r="C38" s="4"/>
      <c r="D38" s="4"/>
      <c r="E38" s="4"/>
    </row>
    <row r="40" spans="2:10" x14ac:dyDescent="0.25">
      <c r="C40" s="47" t="s">
        <v>25</v>
      </c>
      <c r="D40" s="47"/>
      <c r="E40" s="47"/>
    </row>
    <row r="41" spans="2:10" x14ac:dyDescent="0.25">
      <c r="C41" s="45" t="s">
        <v>26</v>
      </c>
      <c r="D41" s="45"/>
      <c r="E41" s="45"/>
    </row>
    <row r="43" spans="2:10" x14ac:dyDescent="0.25">
      <c r="C43" s="17"/>
      <c r="D43" s="17"/>
      <c r="E43" s="32" t="s">
        <v>27</v>
      </c>
    </row>
    <row r="44" spans="2:10" x14ac:dyDescent="0.25">
      <c r="E44" s="31"/>
    </row>
    <row r="45" spans="2:10" x14ac:dyDescent="0.25">
      <c r="B45" s="27" t="s">
        <v>28</v>
      </c>
    </row>
  </sheetData>
  <mergeCells count="5">
    <mergeCell ref="B4:E4"/>
    <mergeCell ref="B5:E5"/>
    <mergeCell ref="B6:E6"/>
    <mergeCell ref="C41:E41"/>
    <mergeCell ref="C40:E40"/>
  </mergeCells>
  <pageMargins left="0.7" right="0.7" top="0.75" bottom="0.75" header="0.3" footer="0.3"/>
  <pageSetup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2023-01-24T13:15:57Z</cp:lastPrinted>
  <dcterms:created xsi:type="dcterms:W3CDTF">2022-01-26T12:56:48Z</dcterms:created>
  <dcterms:modified xsi:type="dcterms:W3CDTF">2023-01-24T20:32:29Z</dcterms:modified>
</cp:coreProperties>
</file>