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5440" windowHeight="1360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41" i="3"/>
  <c r="F41"/>
  <c r="F27" i="1"/>
  <c r="I81" i="2"/>
  <c r="I80"/>
  <c r="F38" i="1"/>
  <c r="E41" i="3"/>
  <c r="L41"/>
  <c r="G88" i="2"/>
  <c r="G90"/>
  <c r="I82"/>
  <c r="I83"/>
  <c r="I84"/>
  <c r="I85"/>
  <c r="F86"/>
  <c r="E86"/>
  <c r="G26"/>
  <c r="K23"/>
  <c r="F17"/>
  <c r="G17"/>
  <c r="I17"/>
  <c r="F18"/>
  <c r="G18"/>
  <c r="I18"/>
  <c r="F19"/>
  <c r="I19"/>
  <c r="G19"/>
  <c r="I20"/>
  <c r="I21"/>
  <c r="I22"/>
  <c r="G23"/>
  <c r="F23"/>
  <c r="E23"/>
  <c r="F35" i="1"/>
  <c r="F32"/>
  <c r="F24"/>
  <c r="I23" i="2"/>
  <c r="G86"/>
  <c r="I86"/>
  <c r="F43" i="1"/>
  <c r="F54"/>
</calcChain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TRANSFERENCIA DE GASTOS CORRIENTES</t>
        </r>
      </text>
    </comment>
    <comment ref="F31" authorId="0">
      <text>
        <r>
          <rPr>
            <sz val="8"/>
            <color indexed="81"/>
            <rFont val="Tahoma"/>
            <family val="2"/>
          </rPr>
          <t>Aporte de otras Instituciones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fmateo:</t>
        </r>
        <r>
          <rPr>
            <sz val="8"/>
            <color indexed="81"/>
            <rFont val="Tahoma"/>
            <family val="2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color indexed="81"/>
            <rFont val="Tahoma"/>
            <family val="2"/>
          </rPr>
          <t>fmateo:</t>
        </r>
        <r>
          <rPr>
            <sz val="8"/>
            <color indexed="81"/>
            <rFont val="Tahoma"/>
            <family val="2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color indexed="81"/>
            <rFont val="Tahoma"/>
            <family val="2"/>
          </rPr>
          <t>fmateo:</t>
        </r>
        <r>
          <rPr>
            <sz val="8"/>
            <color indexed="81"/>
            <rFont val="Tahoma"/>
            <family val="2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<sst xmlns="http://schemas.openxmlformats.org/spreadsheetml/2006/main" count="128" uniqueCount="97">
  <si>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</si>
  <si>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</si>
  <si>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</si>
  <si>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</si>
  <si>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</si>
  <si>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</si>
  <si>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</si>
  <si>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</si>
  <si>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</si>
  <si>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</si>
  <si>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</si>
  <si>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</si>
  <si>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</si>
  <si>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</si>
  <si>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</si>
  <si>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</si>
  <si>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</si>
  <si>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</si>
  <si>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</si>
  <si>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</si>
  <si>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</si>
  <si>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</si>
  <si>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</si>
  <si>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</si>
  <si>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</si>
  <si>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</si>
  <si>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</si>
  <si>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</si>
  <si>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</si>
  <si>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</si>
  <si>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</si>
  <si>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</si>
  <si>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</si>
  <si>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</si>
  <si>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</si>
  <si>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</si>
  <si>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</si>
  <si>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</si>
  <si>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</si>
  <si>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</si>
  <si>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</si>
  <si>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</si>
  <si>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</si>
  <si>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</si>
  <si>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</si>
  <si>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</si>
  <si>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</si>
  <si>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</si>
  <si>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</si>
  <si>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</si>
  <si>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</si>
  <si>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</si>
  <si>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</si>
  <si>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</si>
  <si>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</si>
  <si>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</si>
  <si>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</si>
  <si>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</si>
  <si>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</si>
  <si>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</si>
  <si>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</si>
  <si>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</si>
  <si>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</si>
  <si>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</si>
  <si>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</si>
  <si>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</si>
  <si>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</si>
  <si>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</si>
  <si>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</si>
  <si>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</si>
  <si>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</si>
  <si>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</si>
  <si>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</si>
  <si>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</si>
  <si>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</si>
  <si>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</si>
  <si>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</si>
  <si>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</si>
  <si>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</si>
  <si>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</si>
  <si>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</si>
  <si>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</si>
  <si>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</si>
  <si>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</si>
  <si>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</si>
  <si>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</si>
  <si>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</si>
  <si>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</si>
  <si>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</si>
  <si>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</si>
  <si>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</si>
  <si>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</si>
  <si>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</si>
  <si>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</si>
  <si>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AÑO:2018</t>
  </si>
  <si>
    <t>AL 28/02/2018</t>
  </si>
  <si>
    <t>Mes: febrero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</si>
</sst>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7" formatCode="&quot;RD$&quot;#,##0.00;[Red]\-&quot;RD$&quot;#,##0.00"/>
  </numFmts>
  <fonts count="24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/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/>
    </xf>
    <xf numFmtId="43" fontId="6" fillId="0" borderId="0" xfId="1" applyFont="1" applyBorder="1" applyAlignment="1">
      <alignment horizontal="center"/>
    </xf>
    <xf numFmtId="43" fontId="7" fillId="0" borderId="0" xfId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top"/>
    </xf>
    <xf numFmtId="49" fontId="8" fillId="0" borderId="8" xfId="0" applyNumberFormat="1" applyFont="1" applyBorder="1" applyAlignment="1">
      <alignment horizontal="center" vertical="top"/>
    </xf>
    <xf numFmtId="49" fontId="8" fillId="0" borderId="8" xfId="0" applyNumberFormat="1" applyFont="1" applyBorder="1" applyAlignment="1">
      <alignment horizontal="left" vertical="top"/>
    </xf>
    <xf numFmtId="49" fontId="6" fillId="2" borderId="2" xfId="0" applyNumberFormat="1" applyFont="1" applyFill="1" applyBorder="1" applyAlignment="1">
      <alignment horizontal="center"/>
    </xf>
    <xf numFmtId="43" fontId="9" fillId="2" borderId="9" xfId="1" applyFont="1" applyFill="1" applyBorder="1" applyAlignment="1">
      <alignment horizontal="right" vertical="top"/>
    </xf>
    <xf numFmtId="43" fontId="10" fillId="0" borderId="9" xfId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8" xfId="0" applyFont="1" applyBorder="1" applyAlignment="1">
      <alignment vertical="top"/>
    </xf>
    <xf numFmtId="0" fontId="8" fillId="2" borderId="2" xfId="0" applyFont="1" applyFill="1" applyBorder="1" applyAlignment="1">
      <alignment horizontal="center" vertical="top"/>
    </xf>
    <xf numFmtId="43" fontId="9" fillId="2" borderId="9" xfId="1" applyFont="1" applyFill="1" applyBorder="1" applyAlignment="1">
      <alignment vertical="top"/>
    </xf>
    <xf numFmtId="0" fontId="8" fillId="0" borderId="2" xfId="0" applyFont="1" applyBorder="1" applyAlignment="1">
      <alignment vertical="top"/>
    </xf>
    <xf numFmtId="43" fontId="10" fillId="0" borderId="9" xfId="1" applyFont="1" applyBorder="1" applyAlignment="1">
      <alignment vertical="top"/>
    </xf>
    <xf numFmtId="43" fontId="9" fillId="0" borderId="9" xfId="1" applyFont="1" applyBorder="1" applyAlignment="1">
      <alignment vertical="top"/>
    </xf>
    <xf numFmtId="0" fontId="8" fillId="0" borderId="2" xfId="0" applyFont="1" applyFill="1" applyBorder="1" applyAlignment="1">
      <alignment horizontal="center" vertical="top"/>
    </xf>
    <xf numFmtId="43" fontId="9" fillId="0" borderId="9" xfId="1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10" fillId="0" borderId="9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43" fontId="9" fillId="0" borderId="15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4" fillId="0" borderId="0" xfId="0" applyFont="1"/>
    <xf numFmtId="49" fontId="4" fillId="0" borderId="16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0" fillId="0" borderId="15" xfId="0" applyBorder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3" fillId="0" borderId="0" xfId="0" applyFont="1"/>
    <xf numFmtId="0" fontId="4" fillId="0" borderId="23" xfId="0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left"/>
    </xf>
    <xf numFmtId="43" fontId="3" fillId="0" borderId="26" xfId="1" applyFont="1" applyFill="1" applyBorder="1" applyAlignment="1">
      <alignment horizontal="center"/>
    </xf>
    <xf numFmtId="0" fontId="3" fillId="0" borderId="0" xfId="0" applyFont="1" applyBorder="1"/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3" fontId="3" fillId="0" borderId="26" xfId="1" applyFont="1" applyFill="1" applyBorder="1"/>
    <xf numFmtId="43" fontId="3" fillId="0" borderId="0" xfId="0" applyNumberFormat="1" applyFont="1" applyBorder="1"/>
    <xf numFmtId="43" fontId="3" fillId="0" borderId="26" xfId="1" applyFont="1" applyFill="1" applyBorder="1" applyAlignment="1"/>
    <xf numFmtId="0" fontId="4" fillId="0" borderId="27" xfId="0" applyFont="1" applyFill="1" applyBorder="1" applyAlignment="1">
      <alignment horizontal="center"/>
    </xf>
    <xf numFmtId="0" fontId="0" fillId="0" borderId="10" xfId="0" applyBorder="1"/>
    <xf numFmtId="0" fontId="4" fillId="0" borderId="28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43" fontId="16" fillId="0" borderId="12" xfId="1" applyFont="1" applyBorder="1" applyAlignment="1">
      <alignment horizontal="center"/>
    </xf>
    <xf numFmtId="43" fontId="16" fillId="0" borderId="11" xfId="1" applyFont="1" applyBorder="1" applyAlignment="1">
      <alignment horizontal="center"/>
    </xf>
    <xf numFmtId="43" fontId="16" fillId="0" borderId="29" xfId="1" applyFont="1" applyBorder="1" applyAlignment="1">
      <alignment horizontal="center"/>
    </xf>
    <xf numFmtId="0" fontId="17" fillId="0" borderId="0" xfId="0" applyFont="1" applyBorder="1"/>
    <xf numFmtId="43" fontId="0" fillId="0" borderId="0" xfId="0" applyNumberFormat="1" applyBorder="1"/>
    <xf numFmtId="0" fontId="4" fillId="0" borderId="0" xfId="0" applyFont="1" applyBorder="1"/>
    <xf numFmtId="43" fontId="4" fillId="0" borderId="0" xfId="1" applyFont="1" applyBorder="1"/>
    <xf numFmtId="43" fontId="4" fillId="0" borderId="0" xfId="1" applyFont="1"/>
    <xf numFmtId="43" fontId="4" fillId="0" borderId="30" xfId="0" applyNumberFormat="1" applyFont="1" applyBorder="1"/>
    <xf numFmtId="43" fontId="4" fillId="0" borderId="0" xfId="0" applyNumberFormat="1" applyFont="1" applyBorder="1"/>
    <xf numFmtId="0" fontId="6" fillId="0" borderId="8" xfId="0" applyFont="1" applyBorder="1" applyAlignment="1">
      <alignment horizontal="right"/>
    </xf>
    <xf numFmtId="0" fontId="4" fillId="0" borderId="31" xfId="0" applyFont="1" applyBorder="1"/>
    <xf numFmtId="0" fontId="4" fillId="0" borderId="8" xfId="0" applyFont="1" applyBorder="1"/>
    <xf numFmtId="0" fontId="4" fillId="0" borderId="0" xfId="0" applyFont="1" applyBorder="1" applyAlignment="1">
      <alignment horizontal="left"/>
    </xf>
    <xf numFmtId="0" fontId="0" fillId="0" borderId="31" xfId="0" applyBorder="1"/>
    <xf numFmtId="0" fontId="0" fillId="0" borderId="8" xfId="0" applyBorder="1"/>
    <xf numFmtId="0" fontId="18" fillId="0" borderId="0" xfId="0" applyFont="1" applyBorder="1"/>
    <xf numFmtId="0" fontId="4" fillId="0" borderId="32" xfId="0" applyFont="1" applyBorder="1"/>
    <xf numFmtId="0" fontId="4" fillId="0" borderId="33" xfId="0" applyFont="1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top"/>
    </xf>
    <xf numFmtId="0" fontId="19" fillId="0" borderId="36" xfId="0" applyFont="1" applyBorder="1" applyAlignment="1">
      <alignment vertical="center"/>
    </xf>
    <xf numFmtId="0" fontId="19" fillId="0" borderId="36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14" fontId="7" fillId="0" borderId="20" xfId="0" applyNumberFormat="1" applyFont="1" applyBorder="1" applyAlignment="1">
      <alignment horizontal="center" vertical="top"/>
    </xf>
    <xf numFmtId="14" fontId="7" fillId="0" borderId="37" xfId="0" applyNumberFormat="1" applyFont="1" applyBorder="1" applyAlignment="1">
      <alignment horizontal="center" vertical="top"/>
    </xf>
    <xf numFmtId="9" fontId="7" fillId="0" borderId="37" xfId="1" applyNumberFormat="1" applyFont="1" applyBorder="1" applyAlignment="1">
      <alignment horizontal="center" vertical="top"/>
    </xf>
    <xf numFmtId="9" fontId="7" fillId="0" borderId="37" xfId="2" applyFont="1" applyBorder="1" applyAlignment="1">
      <alignment horizontal="center" vertical="top"/>
    </xf>
    <xf numFmtId="43" fontId="7" fillId="0" borderId="37" xfId="1" applyFont="1" applyBorder="1" applyAlignment="1">
      <alignment vertical="top"/>
    </xf>
    <xf numFmtId="43" fontId="7" fillId="0" borderId="38" xfId="1" applyFont="1" applyBorder="1" applyAlignment="1">
      <alignment vertical="top"/>
    </xf>
    <xf numFmtId="43" fontId="7" fillId="0" borderId="37" xfId="1" applyFont="1" applyBorder="1" applyAlignment="1">
      <alignment horizontal="center" vertical="top"/>
    </xf>
    <xf numFmtId="0" fontId="7" fillId="0" borderId="38" xfId="1" applyNumberFormat="1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43" fontId="7" fillId="0" borderId="2" xfId="1" applyFont="1" applyBorder="1" applyAlignment="1">
      <alignment vertical="top"/>
    </xf>
    <xf numFmtId="43" fontId="7" fillId="0" borderId="31" xfId="1" applyFont="1" applyBorder="1" applyAlignment="1">
      <alignment vertical="top"/>
    </xf>
    <xf numFmtId="43" fontId="7" fillId="0" borderId="2" xfId="1" applyFont="1" applyBorder="1" applyAlignment="1">
      <alignment horizontal="center" vertical="top"/>
    </xf>
    <xf numFmtId="43" fontId="7" fillId="0" borderId="31" xfId="1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7" fillId="0" borderId="39" xfId="0" applyFont="1" applyBorder="1" applyAlignment="1">
      <alignment vertical="top"/>
    </xf>
    <xf numFmtId="0" fontId="7" fillId="0" borderId="40" xfId="0" applyFont="1" applyBorder="1" applyAlignment="1">
      <alignment vertical="top"/>
    </xf>
    <xf numFmtId="0" fontId="7" fillId="0" borderId="4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7" fillId="0" borderId="42" xfId="0" applyFont="1" applyBorder="1" applyAlignment="1">
      <alignment horizontal="center" vertical="top"/>
    </xf>
    <xf numFmtId="0" fontId="15" fillId="0" borderId="0" xfId="0" applyFont="1"/>
    <xf numFmtId="49" fontId="1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167" fontId="0" fillId="0" borderId="0" xfId="0" applyNumberFormat="1"/>
    <xf numFmtId="0" fontId="21" fillId="0" borderId="0" xfId="0" applyFont="1"/>
    <xf numFmtId="0" fontId="22" fillId="0" borderId="0" xfId="0" applyFont="1" applyAlignment="1">
      <alignment horizontal="center" readingOrder="2"/>
    </xf>
    <xf numFmtId="0" fontId="23" fillId="0" borderId="0" xfId="0" applyFont="1" applyAlignment="1">
      <alignment horizontal="center" readingOrder="2"/>
    </xf>
    <xf numFmtId="0" fontId="23" fillId="0" borderId="0" xfId="0" applyFont="1" applyBorder="1" applyAlignment="1">
      <alignment readingOrder="2"/>
    </xf>
    <xf numFmtId="0" fontId="22" fillId="0" borderId="0" xfId="0" applyFont="1" applyBorder="1" applyAlignment="1">
      <alignment readingOrder="2"/>
    </xf>
    <xf numFmtId="0" fontId="22" fillId="0" borderId="0" xfId="0" applyFont="1" applyBorder="1" applyAlignment="1">
      <alignment horizontal="center" readingOrder="2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" fontId="3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49" fontId="9" fillId="0" borderId="37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36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top"/>
    </xf>
    <xf numFmtId="49" fontId="9" fillId="0" borderId="35" xfId="0" applyNumberFormat="1" applyFont="1" applyBorder="1" applyAlignment="1">
      <alignment horizontal="center" vertical="top"/>
    </xf>
    <xf numFmtId="0" fontId="19" fillId="0" borderId="48" xfId="0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/>
    </xf>
    <xf numFmtId="0" fontId="20" fillId="0" borderId="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23825" y="8143875"/>
          <a:ext cx="438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8575" y="152400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66675" y="1524000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171575" y="15240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1543050" y="1524000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0" y="15240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0" y="1524000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28575" y="1524000"/>
          <a:ext cx="895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2514600" y="1524000"/>
          <a:ext cx="2809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5324475" y="1524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5324475" y="1524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2152650" y="1524000"/>
          <a:ext cx="3171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 macro="" textlink="">
      <xdr:nvSpPr>
        <xdr:cNvPr id="2062" name="Text Box 14"/>
        <xdr:cNvSpPr txBox="1">
          <a:spLocks noChangeArrowheads="1"/>
        </xdr:cNvSpPr>
      </xdr:nvSpPr>
      <xdr:spPr bwMode="auto">
        <a:xfrm>
          <a:off x="1152525" y="15240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2381250" y="1524000"/>
          <a:ext cx="29432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1200150" y="15240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5" name="Text Box 17"/>
        <xdr:cNvSpPr txBox="1">
          <a:spLocks noChangeArrowheads="1"/>
        </xdr:cNvSpPr>
      </xdr:nvSpPr>
      <xdr:spPr bwMode="auto">
        <a:xfrm>
          <a:off x="2505075" y="1524000"/>
          <a:ext cx="28194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1104900" y="15240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7" name="Text Box 19"/>
        <xdr:cNvSpPr txBox="1">
          <a:spLocks noChangeArrowheads="1"/>
        </xdr:cNvSpPr>
      </xdr:nvSpPr>
      <xdr:spPr bwMode="auto">
        <a:xfrm>
          <a:off x="2343150" y="1524000"/>
          <a:ext cx="29813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8" name="Text Box 20"/>
        <xdr:cNvSpPr txBox="1">
          <a:spLocks noChangeArrowheads="1"/>
        </xdr:cNvSpPr>
      </xdr:nvSpPr>
      <xdr:spPr bwMode="auto">
        <a:xfrm>
          <a:off x="2466975" y="1524000"/>
          <a:ext cx="28575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314326</xdr:colOff>
      <xdr:row>58</xdr:row>
      <xdr:rowOff>133350</xdr:rowOff>
    </xdr:from>
    <xdr:to>
      <xdr:col>3</xdr:col>
      <xdr:colOff>714376</xdr:colOff>
      <xdr:row>63</xdr:row>
      <xdr:rowOff>95250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14326" y="11049000"/>
          <a:ext cx="2247900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Castellanos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1198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1100" y="247650"/>
          <a:ext cx="40005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58</xdr:row>
      <xdr:rowOff>104775</xdr:rowOff>
    </xdr:from>
    <xdr:to>
      <xdr:col>5</xdr:col>
      <xdr:colOff>1466850</xdr:colOff>
      <xdr:row>63</xdr:row>
      <xdr:rowOff>66675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505325" y="11020425"/>
          <a:ext cx="2247900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Mateo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Dir.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Administrativo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809750" y="161925"/>
          <a:ext cx="4733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 V. Mateo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174626</xdr:colOff>
      <xdr:row>93</xdr:row>
      <xdr:rowOff>31750</xdr:rowOff>
    </xdr:from>
    <xdr:to>
      <xdr:col>3</xdr:col>
      <xdr:colOff>2400300</xdr:colOff>
      <xdr:row>98</xdr:row>
      <xdr:rowOff>31750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50826" y="4927600"/>
          <a:ext cx="3597274" cy="1000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Castellanos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771525</xdr:colOff>
      <xdr:row>93</xdr:row>
      <xdr:rowOff>28575</xdr:rowOff>
    </xdr:from>
    <xdr:to>
      <xdr:col>8</xdr:col>
      <xdr:colOff>1015999</xdr:colOff>
      <xdr:row>98</xdr:row>
      <xdr:rowOff>28575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124450" y="4924425"/>
          <a:ext cx="3597274" cy="1000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lvl="0"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Francis Mateo</a:t>
          </a:r>
        </a:p>
        <a:p>
          <a:pPr lvl="0"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Dir. Administratico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38660</xdr:rowOff>
    </xdr:from>
    <xdr:to>
      <xdr:col>1</xdr:col>
      <xdr:colOff>266700</xdr:colOff>
      <xdr:row>17</xdr:row>
      <xdr:rowOff>76761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8575" y="600075"/>
          <a:ext cx="1000125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95811</xdr:rowOff>
    </xdr:from>
    <xdr:to>
      <xdr:col>1</xdr:col>
      <xdr:colOff>1438275</xdr:colOff>
      <xdr:row>18</xdr:row>
      <xdr:rowOff>143435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1571625" y="981075"/>
          <a:ext cx="6286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62192</xdr:rowOff>
    </xdr:from>
    <xdr:to>
      <xdr:col>1</xdr:col>
      <xdr:colOff>257175</xdr:colOff>
      <xdr:row>22</xdr:row>
      <xdr:rowOff>128965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28575" y="1295400"/>
          <a:ext cx="990600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SERVICIOS GENERALES DE ARCHIVOS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323850</xdr:colOff>
      <xdr:row>21</xdr:row>
      <xdr:rowOff>81242</xdr:rowOff>
    </xdr:from>
    <xdr:to>
      <xdr:col>1</xdr:col>
      <xdr:colOff>1009650</xdr:colOff>
      <xdr:row>22</xdr:row>
      <xdr:rowOff>119572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1085850" y="1638300"/>
          <a:ext cx="685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119342</xdr:rowOff>
    </xdr:from>
    <xdr:to>
      <xdr:col>1</xdr:col>
      <xdr:colOff>447675</xdr:colOff>
      <xdr:row>26</xdr:row>
      <xdr:rowOff>45104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57150" y="2171700"/>
          <a:ext cx="11525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 macro="" textlink="">
      <xdr:nvSpPr>
        <xdr:cNvPr id="13612" name="Text Box 13"/>
        <xdr:cNvSpPr txBox="1">
          <a:spLocks noChangeArrowheads="1"/>
        </xdr:cNvSpPr>
      </xdr:nvSpPr>
      <xdr:spPr bwMode="auto"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476250</xdr:colOff>
      <xdr:row>26</xdr:row>
      <xdr:rowOff>74519</xdr:rowOff>
    </xdr:from>
    <xdr:to>
      <xdr:col>1</xdr:col>
      <xdr:colOff>1095375</xdr:colOff>
      <xdr:row>27</xdr:row>
      <xdr:rowOff>131882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1238250" y="2447925"/>
          <a:ext cx="6191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 macro="" textlink="">
      <xdr:nvSpPr>
        <xdr:cNvPr id="13614" name="Text Box 15"/>
        <xdr:cNvSpPr txBox="1">
          <a:spLocks noChangeArrowheads="1"/>
        </xdr:cNvSpPr>
      </xdr:nvSpPr>
      <xdr:spPr bwMode="auto"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 macro="" textlink="">
      <xdr:nvSpPr>
        <xdr:cNvPr id="13615" name="Text Box 16"/>
        <xdr:cNvSpPr txBox="1">
          <a:spLocks noChangeArrowheads="1"/>
        </xdr:cNvSpPr>
      </xdr:nvSpPr>
      <xdr:spPr bwMode="auto"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16</xdr:row>
      <xdr:rowOff>133910</xdr:rowOff>
    </xdr:from>
    <xdr:to>
      <xdr:col>7</xdr:col>
      <xdr:colOff>695325</xdr:colOff>
      <xdr:row>17</xdr:row>
      <xdr:rowOff>143436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7639050" y="857250"/>
          <a:ext cx="14573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 macro="" textlink="">
      <xdr:nvSpPr>
        <xdr:cNvPr id="3090" name="Text Box 18"/>
        <xdr:cNvSpPr txBox="1">
          <a:spLocks noChangeArrowheads="1"/>
        </xdr:cNvSpPr>
      </xdr:nvSpPr>
      <xdr:spPr bwMode="auto"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 macro="" textlink="">
      <xdr:nvSpPr>
        <xdr:cNvPr id="3091" name="Text Box 20"/>
        <xdr:cNvSpPr txBox="1">
          <a:spLocks noChangeArrowheads="1"/>
        </xdr:cNvSpPr>
      </xdr:nvSpPr>
      <xdr:spPr bwMode="auto"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 macro="" textlink="">
      <xdr:nvSpPr>
        <xdr:cNvPr id="3092" name="Text Box 21"/>
        <xdr:cNvSpPr txBox="1">
          <a:spLocks noChangeArrowheads="1"/>
        </xdr:cNvSpPr>
      </xdr:nvSpPr>
      <xdr:spPr bwMode="auto"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119343</xdr:rowOff>
    </xdr:from>
    <xdr:to>
      <xdr:col>8</xdr:col>
      <xdr:colOff>666750</xdr:colOff>
      <xdr:row>25</xdr:row>
      <xdr:rowOff>10646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7896225" y="1847850"/>
          <a:ext cx="20288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 macro="" textlink="">
      <xdr:nvSpPr>
        <xdr:cNvPr id="3094" name="Text Box 23"/>
        <xdr:cNvSpPr txBox="1">
          <a:spLocks noChangeArrowheads="1"/>
        </xdr:cNvSpPr>
      </xdr:nvSpPr>
      <xdr:spPr bwMode="auto"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62193</xdr:rowOff>
    </xdr:from>
    <xdr:to>
      <xdr:col>2</xdr:col>
      <xdr:colOff>1681</xdr:colOff>
      <xdr:row>23</xdr:row>
      <xdr:rowOff>138588</xdr:rowOff>
    </xdr:to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2933700" y="1790700"/>
          <a:ext cx="104775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64994</xdr:rowOff>
    </xdr:from>
    <xdr:to>
      <xdr:col>2</xdr:col>
      <xdr:colOff>1681</xdr:colOff>
      <xdr:row>32</xdr:row>
      <xdr:rowOff>98662</xdr:rowOff>
    </xdr:to>
    <xdr:sp macro="" textlink="">
      <xdr:nvSpPr>
        <xdr:cNvPr id="4121" name="Text Box 25"/>
        <xdr:cNvSpPr txBox="1">
          <a:spLocks noChangeArrowheads="1"/>
        </xdr:cNvSpPr>
      </xdr:nvSpPr>
      <xdr:spPr bwMode="auto">
        <a:xfrm>
          <a:off x="3086100" y="2590800"/>
          <a:ext cx="952500" cy="8477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143435</xdr:rowOff>
    </xdr:from>
    <xdr:to>
      <xdr:col>9</xdr:col>
      <xdr:colOff>381000</xdr:colOff>
      <xdr:row>20</xdr:row>
      <xdr:rowOff>1615</xdr:rowOff>
    </xdr:to>
    <xdr:sp macro="" textlink="">
      <xdr:nvSpPr>
        <xdr:cNvPr id="4122" name="Text Box 26"/>
        <xdr:cNvSpPr txBox="1">
          <a:spLocks noChangeArrowheads="1"/>
        </xdr:cNvSpPr>
      </xdr:nvSpPr>
      <xdr:spPr bwMode="auto">
        <a:xfrm>
          <a:off x="9153525" y="1190625"/>
          <a:ext cx="12954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96371</xdr:rowOff>
    </xdr:from>
    <xdr:to>
      <xdr:col>12</xdr:col>
      <xdr:colOff>428625</xdr:colOff>
      <xdr:row>26</xdr:row>
      <xdr:rowOff>150408</xdr:rowOff>
    </xdr:to>
    <xdr:sp macro="" textlink="">
      <xdr:nvSpPr>
        <xdr:cNvPr id="4123" name="Text Box 27"/>
        <xdr:cNvSpPr txBox="1">
          <a:spLocks noChangeArrowheads="1"/>
        </xdr:cNvSpPr>
      </xdr:nvSpPr>
      <xdr:spPr bwMode="auto">
        <a:xfrm>
          <a:off x="10001250" y="2305050"/>
          <a:ext cx="2895600" cy="2190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152961</xdr:rowOff>
    </xdr:from>
    <xdr:to>
      <xdr:col>2</xdr:col>
      <xdr:colOff>1681</xdr:colOff>
      <xdr:row>19</xdr:row>
      <xdr:rowOff>43035</xdr:rowOff>
    </xdr:to>
    <xdr:sp macro="" textlink="">
      <xdr:nvSpPr>
        <xdr:cNvPr id="4124" name="Text Box 28"/>
        <xdr:cNvSpPr txBox="1">
          <a:spLocks noChangeArrowheads="1"/>
        </xdr:cNvSpPr>
      </xdr:nvSpPr>
      <xdr:spPr bwMode="auto">
        <a:xfrm>
          <a:off x="3095625" y="1038225"/>
          <a:ext cx="1085850" cy="2381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 macro="" textlink="">
      <xdr:nvSpPr>
        <xdr:cNvPr id="3100" name="Text Box 36"/>
        <xdr:cNvSpPr txBox="1">
          <a:spLocks noChangeArrowheads="1"/>
        </xdr:cNvSpPr>
      </xdr:nvSpPr>
      <xdr:spPr bwMode="auto"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55469</xdr:rowOff>
    </xdr:from>
    <xdr:to>
      <xdr:col>7</xdr:col>
      <xdr:colOff>457200</xdr:colOff>
      <xdr:row>30</xdr:row>
      <xdr:rowOff>103094</xdr:rowOff>
    </xdr:to>
    <xdr:sp macro="" textlink="">
      <xdr:nvSpPr>
        <xdr:cNvPr id="4143" name="Text Box 47"/>
        <xdr:cNvSpPr txBox="1">
          <a:spLocks noChangeArrowheads="1"/>
        </xdr:cNvSpPr>
      </xdr:nvSpPr>
      <xdr:spPr bwMode="auto">
        <a:xfrm>
          <a:off x="7924800" y="2914650"/>
          <a:ext cx="9334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64994</xdr:rowOff>
    </xdr:from>
    <xdr:to>
      <xdr:col>8</xdr:col>
      <xdr:colOff>590550</xdr:colOff>
      <xdr:row>31</xdr:row>
      <xdr:rowOff>79562</xdr:rowOff>
    </xdr:to>
    <xdr:sp macro="" textlink="">
      <xdr:nvSpPr>
        <xdr:cNvPr id="4144" name="Text Box 48"/>
        <xdr:cNvSpPr txBox="1">
          <a:spLocks noChangeArrowheads="1"/>
        </xdr:cNvSpPr>
      </xdr:nvSpPr>
      <xdr:spPr bwMode="auto">
        <a:xfrm>
          <a:off x="9267825" y="3086100"/>
          <a:ext cx="5810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 macro="" textlink="">
      <xdr:nvSpPr>
        <xdr:cNvPr id="3103" name="Text Box 49"/>
        <xdr:cNvSpPr txBox="1">
          <a:spLocks noChangeArrowheads="1"/>
        </xdr:cNvSpPr>
      </xdr:nvSpPr>
      <xdr:spPr bwMode="auto"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 macro="" textlink="">
      <xdr:nvSpPr>
        <xdr:cNvPr id="3104" name="Text Box 50"/>
        <xdr:cNvSpPr txBox="1">
          <a:spLocks noChangeArrowheads="1"/>
        </xdr:cNvSpPr>
      </xdr:nvSpPr>
      <xdr:spPr bwMode="auto"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55469</xdr:rowOff>
    </xdr:from>
    <xdr:to>
      <xdr:col>10</xdr:col>
      <xdr:colOff>66675</xdr:colOff>
      <xdr:row>31</xdr:row>
      <xdr:rowOff>79562</xdr:rowOff>
    </xdr:to>
    <xdr:sp macro="" textlink="">
      <xdr:nvSpPr>
        <xdr:cNvPr id="4147" name="Text Box 51"/>
        <xdr:cNvSpPr txBox="1">
          <a:spLocks noChangeArrowheads="1"/>
        </xdr:cNvSpPr>
      </xdr:nvSpPr>
      <xdr:spPr bwMode="auto">
        <a:xfrm>
          <a:off x="10134600" y="3076575"/>
          <a:ext cx="7620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 macro="" textlink="">
      <xdr:nvSpPr>
        <xdr:cNvPr id="3106" name="Text Box 52"/>
        <xdr:cNvSpPr txBox="1">
          <a:spLocks noChangeArrowheads="1"/>
        </xdr:cNvSpPr>
      </xdr:nvSpPr>
      <xdr:spPr bwMode="auto"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64994</xdr:rowOff>
    </xdr:from>
    <xdr:to>
      <xdr:col>11</xdr:col>
      <xdr:colOff>571500</xdr:colOff>
      <xdr:row>31</xdr:row>
      <xdr:rowOff>79562</xdr:rowOff>
    </xdr:to>
    <xdr:sp macro="" textlink="">
      <xdr:nvSpPr>
        <xdr:cNvPr id="4149" name="Text Box 53"/>
        <xdr:cNvSpPr txBox="1">
          <a:spLocks noChangeArrowheads="1"/>
        </xdr:cNvSpPr>
      </xdr:nvSpPr>
      <xdr:spPr bwMode="auto">
        <a:xfrm>
          <a:off x="11401425" y="3086100"/>
          <a:ext cx="7620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 macro="" textlink="">
      <xdr:nvSpPr>
        <xdr:cNvPr id="3108" name="Text Box 54"/>
        <xdr:cNvSpPr txBox="1">
          <a:spLocks noChangeArrowheads="1"/>
        </xdr:cNvSpPr>
      </xdr:nvSpPr>
      <xdr:spPr bwMode="auto"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 macro="" textlink="">
      <xdr:nvSpPr>
        <xdr:cNvPr id="3109" name="Text Box 55"/>
        <xdr:cNvSpPr txBox="1">
          <a:spLocks noChangeArrowheads="1"/>
        </xdr:cNvSpPr>
      </xdr:nvSpPr>
      <xdr:spPr bwMode="auto"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 macro="" textlink="">
      <xdr:nvSpPr>
        <xdr:cNvPr id="3110" name="Text Box 56"/>
        <xdr:cNvSpPr txBox="1">
          <a:spLocks noChangeArrowheads="1"/>
        </xdr:cNvSpPr>
      </xdr:nvSpPr>
      <xdr:spPr bwMode="auto"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19050</xdr:colOff>
      <xdr:row>53</xdr:row>
      <xdr:rowOff>38100</xdr:rowOff>
    </xdr:from>
    <xdr:to>
      <xdr:col>2</xdr:col>
      <xdr:colOff>19050</xdr:colOff>
      <xdr:row>58</xdr:row>
      <xdr:rowOff>57150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1104900" y="9039225"/>
          <a:ext cx="284797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  Castellanos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1363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2975" y="180975"/>
          <a:ext cx="4276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53</xdr:row>
      <xdr:rowOff>38100</xdr:rowOff>
    </xdr:from>
    <xdr:to>
      <xdr:col>12</xdr:col>
      <xdr:colOff>314325</xdr:colOff>
      <xdr:row>58</xdr:row>
      <xdr:rowOff>142875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9744075" y="9039225"/>
          <a:ext cx="2847975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Mateo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Dir. Administrativo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tabSelected="1" workbookViewId="0">
      <selection activeCell="F31" sqref="F31"/>
    </sheetView>
  </sheetViews>
  <sheetFormatPr baseColWidth="10" defaultRowHeight="12.75"/>
  <cols>
    <col min="1" max="1" width="8.5703125" customWidth="1"/>
    <col min="2" max="2" width="9.42578125" customWidth="1"/>
    <col min="3" max="3" width="9.7109375" customWidth="1"/>
    <col min="4" max="4" width="39.85546875" customWidth="1"/>
    <col min="5" max="5" width="11.7109375" customWidth="1"/>
    <col min="6" max="6" width="25.5703125" customWidth="1"/>
  </cols>
  <sheetData>
    <row r="5" spans="1:12">
      <c r="A5" s="155"/>
      <c r="B5" s="155"/>
      <c r="C5" s="155"/>
      <c r="D5" s="155"/>
      <c r="E5" s="155"/>
      <c r="F5" s="155"/>
    </row>
    <row r="6" spans="1:12">
      <c r="A6" s="1"/>
      <c r="B6" s="1"/>
      <c r="C6" s="1"/>
      <c r="D6" s="1"/>
      <c r="E6" s="1"/>
      <c r="F6" s="1"/>
    </row>
    <row r="7" spans="1:12">
      <c r="A7" s="1"/>
      <c r="B7" s="1"/>
      <c r="C7" s="1"/>
      <c r="D7" s="1"/>
      <c r="E7" s="1"/>
      <c r="F7" s="1"/>
    </row>
    <row r="8" spans="1:12">
      <c r="A8" s="1"/>
      <c r="B8" s="1"/>
      <c r="C8" s="1"/>
      <c r="D8" s="1"/>
      <c r="E8" s="1"/>
      <c r="F8" s="1"/>
    </row>
    <row r="9" spans="1:12">
      <c r="A9" s="1"/>
      <c r="B9" s="1"/>
      <c r="C9" s="1"/>
      <c r="D9" s="1"/>
      <c r="E9" s="1"/>
      <c r="F9" s="1"/>
    </row>
    <row r="10" spans="1:12">
      <c r="A10" s="1"/>
      <c r="B10" s="1"/>
      <c r="C10" s="1"/>
      <c r="D10" s="1"/>
      <c r="E10" s="1"/>
      <c r="F10" s="1"/>
    </row>
    <row r="11" spans="1:12" ht="20.25">
      <c r="A11" s="156"/>
      <c r="B11" s="156"/>
      <c r="C11" s="156"/>
      <c r="D11" s="156"/>
      <c r="E11" s="156"/>
      <c r="F11" s="156"/>
      <c r="G11" s="2"/>
      <c r="H11" s="2"/>
      <c r="I11" s="2"/>
      <c r="J11" s="2"/>
      <c r="K11" s="2"/>
      <c r="L11" s="2"/>
    </row>
    <row r="12" spans="1:12" ht="15">
      <c r="A12" s="157" t="s">
        <v>0</v>
      </c>
      <c r="B12" s="157"/>
      <c r="C12" s="157"/>
      <c r="D12" s="157"/>
      <c r="E12" s="157"/>
      <c r="F12" s="157"/>
      <c r="G12" s="4"/>
      <c r="H12" s="4"/>
      <c r="I12" s="4"/>
      <c r="J12" s="4"/>
      <c r="K12" s="4"/>
      <c r="L12" s="4"/>
    </row>
    <row r="13" spans="1:12" ht="15">
      <c r="A13" s="158">
        <v>43159</v>
      </c>
      <c r="B13" s="157"/>
      <c r="C13" s="157"/>
      <c r="D13" s="157"/>
      <c r="E13" s="157"/>
      <c r="F13" s="157"/>
      <c r="G13" s="4"/>
      <c r="H13" s="4"/>
      <c r="I13" s="4"/>
      <c r="J13" s="4"/>
      <c r="K13" s="4"/>
      <c r="L13" s="4"/>
    </row>
    <row r="14" spans="1:12" ht="15">
      <c r="A14" s="157" t="s">
        <v>1</v>
      </c>
      <c r="B14" s="157"/>
      <c r="C14" s="157"/>
      <c r="D14" s="157"/>
      <c r="E14" s="157"/>
      <c r="F14" s="157"/>
      <c r="G14" s="4"/>
      <c r="H14" s="4"/>
      <c r="I14" s="4"/>
      <c r="J14" s="4"/>
      <c r="K14" s="4"/>
      <c r="L14" s="4"/>
    </row>
    <row r="15" spans="1:12">
      <c r="A15" s="159" t="s">
        <v>2</v>
      </c>
      <c r="B15" s="159"/>
      <c r="C15" s="159"/>
      <c r="D15" s="159"/>
      <c r="E15" s="159"/>
      <c r="F15" s="159"/>
      <c r="G15" s="5"/>
      <c r="H15" s="5"/>
      <c r="I15" s="5"/>
      <c r="J15" s="5"/>
      <c r="K15" s="5"/>
      <c r="L15" s="5"/>
    </row>
    <row r="16" spans="1:12">
      <c r="A16" s="160"/>
      <c r="B16" s="160"/>
      <c r="C16" s="160"/>
      <c r="D16" s="160"/>
      <c r="E16" s="160"/>
      <c r="F16" s="160"/>
    </row>
    <row r="17" spans="1:12" ht="13.5" thickBot="1">
      <c r="A17" s="6"/>
      <c r="B17" s="6"/>
      <c r="C17" s="6"/>
      <c r="D17" s="6"/>
      <c r="E17" s="6"/>
      <c r="F17" s="6"/>
    </row>
    <row r="18" spans="1:12">
      <c r="A18" s="161" t="s">
        <v>3</v>
      </c>
      <c r="B18" s="162"/>
      <c r="C18" s="162"/>
      <c r="D18" s="162" t="s">
        <v>4</v>
      </c>
      <c r="E18" s="7"/>
      <c r="F18" s="166" t="s">
        <v>5</v>
      </c>
    </row>
    <row r="19" spans="1:12">
      <c r="A19" s="163"/>
      <c r="B19" s="164"/>
      <c r="C19" s="164"/>
      <c r="D19" s="164"/>
      <c r="E19" s="8" t="s">
        <v>6</v>
      </c>
      <c r="F19" s="167"/>
    </row>
    <row r="20" spans="1:12">
      <c r="A20" s="168" t="s">
        <v>7</v>
      </c>
      <c r="B20" s="169"/>
      <c r="C20" s="169"/>
      <c r="D20" s="165"/>
      <c r="E20" s="8"/>
      <c r="F20" s="9" t="s">
        <v>8</v>
      </c>
      <c r="H20" s="10"/>
      <c r="I20" s="10"/>
      <c r="J20" s="11"/>
      <c r="K20" s="12"/>
      <c r="L20" s="13"/>
    </row>
    <row r="21" spans="1:12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12">
      <c r="A22" s="19"/>
      <c r="B22" s="20"/>
      <c r="C22" s="21"/>
      <c r="D22" s="22"/>
      <c r="E22" s="23"/>
      <c r="F22" s="24"/>
    </row>
    <row r="23" spans="1:12">
      <c r="A23" s="19" t="s">
        <v>15</v>
      </c>
      <c r="B23" s="20"/>
      <c r="C23" s="21"/>
      <c r="D23" s="25"/>
      <c r="E23" s="23"/>
      <c r="F23" s="24"/>
    </row>
    <row r="24" spans="1:12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12" ht="15.75">
      <c r="A25" s="19"/>
      <c r="B25" s="20"/>
      <c r="C25" s="21" t="s">
        <v>19</v>
      </c>
      <c r="D25" s="26" t="s">
        <v>20</v>
      </c>
      <c r="E25" s="23"/>
      <c r="F25" s="29"/>
    </row>
    <row r="26" spans="1:12">
      <c r="A26" s="19"/>
      <c r="B26" s="20"/>
      <c r="C26" s="21"/>
      <c r="D26" s="25"/>
      <c r="E26" s="23"/>
      <c r="F26" s="24"/>
    </row>
    <row r="27" spans="1:12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27017672</v>
      </c>
    </row>
    <row r="28" spans="1:12" ht="15.75">
      <c r="A28" s="30"/>
      <c r="B28" s="31" t="s">
        <v>21</v>
      </c>
      <c r="C28" s="32"/>
      <c r="D28" s="33" t="s">
        <v>22</v>
      </c>
      <c r="E28" s="36"/>
      <c r="F28" s="37">
        <v>0</v>
      </c>
    </row>
    <row r="29" spans="1:12" ht="15.75">
      <c r="A29" s="30"/>
      <c r="B29" s="31"/>
      <c r="C29" s="32" t="s">
        <v>23</v>
      </c>
      <c r="D29" s="33" t="s">
        <v>24</v>
      </c>
      <c r="E29" s="36"/>
      <c r="F29" s="37">
        <v>27017672</v>
      </c>
    </row>
    <row r="30" spans="1:12" ht="15.75">
      <c r="A30" s="30" t="s">
        <v>25</v>
      </c>
      <c r="B30" s="31" t="s">
        <v>26</v>
      </c>
      <c r="C30" s="32"/>
      <c r="D30" s="33" t="s">
        <v>27</v>
      </c>
      <c r="E30" s="36"/>
      <c r="F30" s="37">
        <v>0</v>
      </c>
      <c r="G30" t="s">
        <v>28</v>
      </c>
    </row>
    <row r="31" spans="1:12" ht="15.75">
      <c r="A31" s="30"/>
      <c r="B31" s="31"/>
      <c r="C31" s="31" t="s">
        <v>29</v>
      </c>
      <c r="D31" s="33" t="s">
        <v>30</v>
      </c>
      <c r="E31" s="36"/>
      <c r="F31" s="37">
        <v>0</v>
      </c>
    </row>
    <row r="32" spans="1:12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87705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87705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14356.5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>
        <v>14356.5</v>
      </c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SUM(F27+F35+F38)</f>
        <v>27119733.5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/>
      <c r="E46" s="39"/>
      <c r="F46" s="40"/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42</v>
      </c>
      <c r="E54" s="47"/>
      <c r="F54" s="48">
        <f>+F43+F46+F48</f>
        <v>27119733.5</v>
      </c>
    </row>
    <row r="55" spans="1:6" ht="15.75">
      <c r="A55" s="49"/>
      <c r="B55" s="49"/>
      <c r="C55" s="49"/>
      <c r="D55" s="50"/>
      <c r="E55" s="50"/>
      <c r="F55" s="51"/>
    </row>
    <row r="57" spans="1:6">
      <c r="B57" s="52"/>
    </row>
    <row r="58" spans="1:6">
      <c r="B58" s="52"/>
    </row>
    <row r="59" spans="1:6">
      <c r="B59" s="52"/>
    </row>
    <row r="60" spans="1:6">
      <c r="B60" s="52"/>
    </row>
  </sheetData>
  <mergeCells count="11"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  <mergeCell ref="A15:F15"/>
  </mergeCells>
  <phoneticPr fontId="0" type="noConversion"/>
  <pageMargins left="1.54" right="0.75" top="1" bottom="1" header="0" footer="0"/>
  <pageSetup scale="70" orientation="portrait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0"/>
  <sheetViews>
    <sheetView workbookViewId="0">
      <selection activeCell="G85" sqref="G85"/>
    </sheetView>
  </sheetViews>
  <sheetFormatPr baseColWidth="10" defaultRowHeight="12.75"/>
  <cols>
    <col min="1" max="1" width="1.140625" customWidth="1"/>
    <col min="2" max="2" width="4.7109375" customWidth="1"/>
    <col min="3" max="3" width="15.85546875" customWidth="1"/>
    <col min="4" max="4" width="43.5703125" customWidth="1"/>
    <col min="5" max="5" width="28" hidden="1" customWidth="1"/>
    <col min="6" max="6" width="29.28515625" customWidth="1"/>
    <col min="7" max="7" width="21" customWidth="1"/>
    <col min="8" max="8" width="17.7109375" hidden="1" customWidth="1"/>
    <col min="9" max="9" width="19.7109375" customWidth="1"/>
    <col min="10" max="10" width="5.28515625" style="6" customWidth="1"/>
    <col min="11" max="11" width="14.7109375" style="6" hidden="1" customWidth="1"/>
    <col min="12" max="19" width="11.42578125" style="6"/>
  </cols>
  <sheetData>
    <row r="2" spans="2:10" hidden="1"/>
    <row r="3" spans="2:10" hidden="1"/>
    <row r="4" spans="2:10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80" t="s">
        <v>43</v>
      </c>
      <c r="C6" s="181"/>
      <c r="D6" s="181"/>
      <c r="E6" s="181"/>
      <c r="F6" s="181"/>
      <c r="G6" s="181"/>
      <c r="H6" s="181"/>
      <c r="I6" s="182"/>
      <c r="J6" s="3"/>
    </row>
    <row r="7" spans="2:10" ht="15" hidden="1">
      <c r="B7" s="175" t="s">
        <v>0</v>
      </c>
      <c r="C7" s="157"/>
      <c r="D7" s="157"/>
      <c r="E7" s="157"/>
      <c r="F7" s="157"/>
      <c r="G7" s="157"/>
      <c r="H7" s="157"/>
      <c r="I7" s="176"/>
      <c r="J7" s="3"/>
    </row>
    <row r="8" spans="2:10" ht="15" hidden="1">
      <c r="B8" s="177">
        <v>41913</v>
      </c>
      <c r="C8" s="157"/>
      <c r="D8" s="157"/>
      <c r="E8" s="157"/>
      <c r="F8" s="157"/>
      <c r="G8" s="157"/>
      <c r="H8" s="157"/>
      <c r="I8" s="176"/>
      <c r="J8" s="3"/>
    </row>
    <row r="9" spans="2:10" ht="15" hidden="1">
      <c r="B9" s="175" t="s">
        <v>1</v>
      </c>
      <c r="C9" s="157"/>
      <c r="D9" s="157"/>
      <c r="E9" s="157"/>
      <c r="F9" s="157"/>
      <c r="G9" s="157"/>
      <c r="H9" s="157"/>
      <c r="I9" s="176"/>
      <c r="J9" s="3"/>
    </row>
    <row r="10" spans="2:10" hidden="1">
      <c r="B10" s="178" t="s">
        <v>2</v>
      </c>
      <c r="C10" s="159"/>
      <c r="D10" s="159"/>
      <c r="E10" s="159"/>
      <c r="F10" s="159"/>
      <c r="G10" s="159"/>
      <c r="H10" s="159"/>
      <c r="I10" s="179"/>
    </row>
    <row r="11" spans="2:10" ht="15.75" hidden="1" thickBot="1">
      <c r="B11" s="170" t="s">
        <v>44</v>
      </c>
      <c r="C11" s="171"/>
      <c r="D11" s="171"/>
      <c r="E11" s="171"/>
      <c r="F11" s="171"/>
      <c r="G11" s="171"/>
      <c r="H11" s="171"/>
      <c r="I11" s="172"/>
    </row>
    <row r="12" spans="2:10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10" hidden="1">
      <c r="B13" s="58" t="s">
        <v>45</v>
      </c>
      <c r="C13" s="59"/>
      <c r="D13" s="60"/>
      <c r="E13" s="173"/>
      <c r="F13" s="173"/>
      <c r="G13" s="173"/>
      <c r="H13" s="173"/>
      <c r="I13" s="174"/>
    </row>
    <row r="14" spans="2:10" hidden="1">
      <c r="B14" s="61"/>
      <c r="C14" s="62"/>
      <c r="D14" s="63"/>
      <c r="E14" s="63"/>
      <c r="F14" s="64"/>
      <c r="G14" s="65"/>
      <c r="H14" s="63"/>
      <c r="I14" s="66"/>
    </row>
    <row r="15" spans="2:10" ht="13.5" hidden="1" thickBot="1">
      <c r="B15" s="67"/>
      <c r="C15" s="68" t="s">
        <v>46</v>
      </c>
      <c r="D15" s="63" t="s">
        <v>28</v>
      </c>
      <c r="E15" s="63" t="s">
        <v>47</v>
      </c>
      <c r="F15" s="64" t="s">
        <v>48</v>
      </c>
      <c r="G15" s="66" t="s">
        <v>49</v>
      </c>
      <c r="H15" s="66"/>
      <c r="I15" s="66" t="s">
        <v>50</v>
      </c>
    </row>
    <row r="16" spans="2:10" hidden="1">
      <c r="B16" s="69" t="s">
        <v>51</v>
      </c>
      <c r="C16" s="70" t="s">
        <v>52</v>
      </c>
      <c r="D16" s="71"/>
      <c r="E16" s="71"/>
      <c r="F16" s="72"/>
      <c r="G16" s="73"/>
      <c r="H16" s="73"/>
      <c r="I16" s="73"/>
    </row>
    <row r="17" spans="1:19" s="74" customFormat="1" ht="15" hidden="1">
      <c r="B17" s="75">
        <v>11</v>
      </c>
      <c r="C17" s="76" t="s">
        <v>53</v>
      </c>
      <c r="D17" s="77" t="s">
        <v>54</v>
      </c>
      <c r="E17" s="78">
        <v>1000000</v>
      </c>
      <c r="F17" s="78">
        <f>8559829.99+1000000</f>
        <v>9559829.9900000002</v>
      </c>
      <c r="G17" s="78">
        <f>10696238.94+13800</f>
        <v>10710038.939999999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s="74" customFormat="1" ht="15" hidden="1">
      <c r="B18" s="80"/>
      <c r="C18" s="81">
        <v>2.2000000000000002</v>
      </c>
      <c r="D18" s="77" t="s">
        <v>55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763598.85999999987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2.2999999999999998</v>
      </c>
      <c r="D19" s="77" t="s">
        <v>56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-83718.850000000093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57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1:19" s="74" customFormat="1" ht="15" hidden="1">
      <c r="B21" s="80"/>
      <c r="C21" s="81">
        <v>2.6</v>
      </c>
      <c r="D21" s="77" t="s">
        <v>58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1:19" ht="15" hidden="1">
      <c r="B22" s="85"/>
      <c r="C22" s="81">
        <v>2.7</v>
      </c>
      <c r="D22" s="77" t="s">
        <v>59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1:19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spans="1:19" hidden="1"/>
    <row r="25" spans="1:19" hidden="1"/>
    <row r="26" spans="1:19" hidden="1">
      <c r="G26">
        <f>12791959.36-12771533.19</f>
        <v>20426.169999999925</v>
      </c>
    </row>
    <row r="27" spans="1:19" hidden="1"/>
    <row r="28" spans="1:19" hidden="1"/>
    <row r="29" spans="1:19" hidden="1"/>
    <row r="30" spans="1:19" hidden="1"/>
    <row r="31" spans="1:19" hidden="1"/>
    <row r="32" spans="1:1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7" spans="2:9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80" t="s">
        <v>43</v>
      </c>
      <c r="C69" s="181"/>
      <c r="D69" s="181"/>
      <c r="E69" s="181"/>
      <c r="F69" s="181"/>
      <c r="G69" s="181"/>
      <c r="H69" s="181"/>
      <c r="I69" s="182"/>
    </row>
    <row r="70" spans="2:9" ht="15">
      <c r="B70" s="175" t="s">
        <v>60</v>
      </c>
      <c r="C70" s="157"/>
      <c r="D70" s="157"/>
      <c r="E70" s="157"/>
      <c r="F70" s="157"/>
      <c r="G70" s="157"/>
      <c r="H70" s="157"/>
      <c r="I70" s="176"/>
    </row>
    <row r="71" spans="2:9" ht="15">
      <c r="B71" s="177">
        <v>43159</v>
      </c>
      <c r="C71" s="157"/>
      <c r="D71" s="157"/>
      <c r="E71" s="157"/>
      <c r="F71" s="157"/>
      <c r="G71" s="157"/>
      <c r="H71" s="157"/>
      <c r="I71" s="176"/>
    </row>
    <row r="72" spans="2:9" ht="15">
      <c r="B72" s="175" t="s">
        <v>1</v>
      </c>
      <c r="C72" s="157"/>
      <c r="D72" s="157"/>
      <c r="E72" s="157"/>
      <c r="F72" s="157"/>
      <c r="G72" s="157"/>
      <c r="H72" s="157"/>
      <c r="I72" s="176"/>
    </row>
    <row r="73" spans="2:9">
      <c r="B73" s="178" t="s">
        <v>2</v>
      </c>
      <c r="C73" s="159"/>
      <c r="D73" s="159"/>
      <c r="E73" s="159"/>
      <c r="F73" s="159"/>
      <c r="G73" s="159"/>
      <c r="H73" s="159"/>
      <c r="I73" s="179"/>
    </row>
    <row r="74" spans="2:9" ht="15.75" thickBot="1">
      <c r="B74" s="170" t="s">
        <v>44</v>
      </c>
      <c r="C74" s="171"/>
      <c r="D74" s="171"/>
      <c r="E74" s="171"/>
      <c r="F74" s="171"/>
      <c r="G74" s="171"/>
      <c r="H74" s="171"/>
      <c r="I74" s="172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>
      <c r="B76" s="58" t="s">
        <v>45</v>
      </c>
      <c r="C76" s="59"/>
      <c r="D76" s="60"/>
      <c r="E76" s="173"/>
      <c r="F76" s="173"/>
      <c r="G76" s="173"/>
      <c r="H76" s="173"/>
      <c r="I76" s="174"/>
    </row>
    <row r="77" spans="2:9">
      <c r="B77" s="61"/>
      <c r="C77" s="62"/>
      <c r="D77" s="63"/>
      <c r="E77" s="63"/>
      <c r="F77" s="64"/>
      <c r="G77" s="65" t="s">
        <v>61</v>
      </c>
      <c r="H77" s="63" t="s">
        <v>62</v>
      </c>
      <c r="I77" s="66"/>
    </row>
    <row r="78" spans="2:9" ht="13.5" thickBot="1">
      <c r="B78" s="67"/>
      <c r="C78" s="68" t="s">
        <v>46</v>
      </c>
      <c r="D78" s="63" t="s">
        <v>28</v>
      </c>
      <c r="E78" s="63" t="s">
        <v>47</v>
      </c>
      <c r="F78" s="64" t="s">
        <v>48</v>
      </c>
      <c r="G78" s="66" t="s">
        <v>95</v>
      </c>
      <c r="H78" s="66" t="s">
        <v>63</v>
      </c>
      <c r="I78" s="66" t="s">
        <v>64</v>
      </c>
    </row>
    <row r="79" spans="2:9" ht="13.5" thickBot="1">
      <c r="B79" s="69" t="s">
        <v>51</v>
      </c>
      <c r="C79" s="70" t="s">
        <v>52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53</v>
      </c>
      <c r="D80" s="77" t="s">
        <v>65</v>
      </c>
      <c r="E80" s="78">
        <v>1000000</v>
      </c>
      <c r="F80" s="78">
        <v>139856321</v>
      </c>
      <c r="G80" s="78">
        <v>20873659.68</v>
      </c>
      <c r="H80" s="78">
        <v>0</v>
      </c>
      <c r="I80" s="78">
        <f t="shared" ref="I80:I85" si="0">+F80-G80</f>
        <v>118982661.31999999</v>
      </c>
    </row>
    <row r="81" spans="2:9" ht="15">
      <c r="B81" s="80"/>
      <c r="C81" s="81">
        <v>2.2000000000000002</v>
      </c>
      <c r="D81" s="77" t="s">
        <v>66</v>
      </c>
      <c r="E81" s="78">
        <v>103206.09</v>
      </c>
      <c r="F81" s="82">
        <v>33664323</v>
      </c>
      <c r="G81" s="82">
        <v>2711975.15</v>
      </c>
      <c r="H81" s="82">
        <v>0</v>
      </c>
      <c r="I81" s="78">
        <f t="shared" si="0"/>
        <v>30952347.850000001</v>
      </c>
    </row>
    <row r="82" spans="2:9" ht="15">
      <c r="B82" s="80"/>
      <c r="C82" s="81">
        <v>2.2999999999999998</v>
      </c>
      <c r="D82" s="77" t="s">
        <v>67</v>
      </c>
      <c r="E82" s="78">
        <v>-380197.02</v>
      </c>
      <c r="F82" s="84">
        <v>11970000</v>
      </c>
      <c r="G82" s="84">
        <v>2172548.5099999998</v>
      </c>
      <c r="H82" s="84">
        <v>0</v>
      </c>
      <c r="I82" s="78">
        <f t="shared" si="0"/>
        <v>9797451.4900000002</v>
      </c>
    </row>
    <row r="83" spans="2:9" ht="15">
      <c r="B83" s="85"/>
      <c r="C83" s="81">
        <v>2.4</v>
      </c>
      <c r="D83" s="77" t="s">
        <v>68</v>
      </c>
      <c r="E83" s="78">
        <v>0</v>
      </c>
      <c r="F83" s="82">
        <v>1200000</v>
      </c>
      <c r="G83" s="82">
        <v>0</v>
      </c>
      <c r="H83" s="82">
        <v>0</v>
      </c>
      <c r="I83" s="78">
        <f t="shared" si="0"/>
        <v>1200000</v>
      </c>
    </row>
    <row r="84" spans="2:9" ht="15">
      <c r="B84" s="80"/>
      <c r="C84" s="81">
        <v>2.6</v>
      </c>
      <c r="D84" s="77" t="s">
        <v>69</v>
      </c>
      <c r="E84" s="78">
        <v>712111.52</v>
      </c>
      <c r="F84" s="82">
        <v>32998621</v>
      </c>
      <c r="G84" s="82">
        <v>0</v>
      </c>
      <c r="H84" s="82">
        <v>0</v>
      </c>
      <c r="I84" s="78">
        <f t="shared" si="0"/>
        <v>32998621</v>
      </c>
    </row>
    <row r="85" spans="2:9" ht="15">
      <c r="B85" s="85"/>
      <c r="C85" s="81">
        <v>2.7</v>
      </c>
      <c r="D85" s="77" t="s">
        <v>70</v>
      </c>
      <c r="E85" s="78">
        <v>0</v>
      </c>
      <c r="F85" s="78">
        <v>10180000</v>
      </c>
      <c r="G85" s="78">
        <v>0</v>
      </c>
      <c r="H85" s="78"/>
      <c r="I85" s="78">
        <f t="shared" si="0"/>
        <v>10180000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229869265</v>
      </c>
      <c r="G86" s="89">
        <f>SUM(G80:G85)</f>
        <v>25758183.339999996</v>
      </c>
      <c r="H86" s="90"/>
      <c r="I86" s="91">
        <f>SUM(I80:I85)</f>
        <v>204111081.66</v>
      </c>
    </row>
    <row r="88" spans="2:9" hidden="1">
      <c r="F88" s="94" t="s">
        <v>71</v>
      </c>
      <c r="G88" s="95">
        <f>34863464.69+988381.23+8833+779626+19510733.6</f>
        <v>56151038.519999996</v>
      </c>
      <c r="H88" s="95"/>
    </row>
    <row r="89" spans="2:9" hidden="1">
      <c r="F89" s="52"/>
      <c r="G89" s="96">
        <v>0</v>
      </c>
      <c r="H89" s="96"/>
    </row>
    <row r="90" spans="2:9" ht="13.5" hidden="1" thickBot="1">
      <c r="F90" s="52" t="s">
        <v>72</v>
      </c>
      <c r="G90" s="97">
        <f>SUM(G88:G89)</f>
        <v>56151038.519999996</v>
      </c>
      <c r="H90" s="98"/>
    </row>
    <row r="91" spans="2:9">
      <c r="B91" s="149"/>
      <c r="C91" s="149"/>
      <c r="D91" s="149"/>
      <c r="E91" s="149"/>
      <c r="F91" s="52"/>
      <c r="G91" s="98"/>
      <c r="H91" s="98"/>
      <c r="I91" s="149"/>
    </row>
    <row r="92" spans="2:9">
      <c r="B92" s="148"/>
      <c r="C92" s="148"/>
      <c r="F92" s="52"/>
      <c r="G92" s="98"/>
      <c r="H92" s="98"/>
    </row>
    <row r="93" spans="2:9">
      <c r="F93" s="6"/>
      <c r="G93" s="6"/>
    </row>
    <row r="94" spans="2:9" ht="15.75">
      <c r="F94" s="6"/>
      <c r="G94" s="154"/>
    </row>
    <row r="95" spans="2:9" ht="15.75">
      <c r="F95" s="6"/>
      <c r="G95" s="154"/>
    </row>
    <row r="96" spans="2:9" ht="15.75">
      <c r="F96" s="6"/>
      <c r="G96" s="154"/>
    </row>
    <row r="97" spans="6:9" ht="15.75">
      <c r="F97" s="6"/>
      <c r="G97" s="154"/>
    </row>
    <row r="98" spans="6:9" ht="15.75">
      <c r="F98" s="6"/>
      <c r="G98" s="154"/>
      <c r="I98" s="150"/>
    </row>
    <row r="99" spans="6:9" ht="15.75">
      <c r="F99" s="6"/>
      <c r="G99" s="154"/>
      <c r="I99" s="151"/>
    </row>
    <row r="100" spans="6:9" ht="15.75">
      <c r="G100" s="154"/>
      <c r="I100" s="151"/>
    </row>
  </sheetData>
  <mergeCells count="14">
    <mergeCell ref="B10:I10"/>
    <mergeCell ref="B11:I11"/>
    <mergeCell ref="E13:I13"/>
    <mergeCell ref="B69:I69"/>
    <mergeCell ref="B6:I6"/>
    <mergeCell ref="B7:I7"/>
    <mergeCell ref="B8:I8"/>
    <mergeCell ref="B9:I9"/>
    <mergeCell ref="B74:I74"/>
    <mergeCell ref="E76:I76"/>
    <mergeCell ref="B70:I70"/>
    <mergeCell ref="B71:I71"/>
    <mergeCell ref="B72:I72"/>
    <mergeCell ref="B73:I73"/>
  </mergeCells>
  <phoneticPr fontId="0" type="noConversion"/>
  <pageMargins left="0.7" right="0.7" top="0.75" bottom="0.75" header="0.3" footer="0.3"/>
  <pageSetup scale="68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workbookViewId="0">
      <selection activeCell="G37" sqref="G37:M37"/>
    </sheetView>
  </sheetViews>
  <sheetFormatPr baseColWidth="10" defaultRowHeight="12.75"/>
  <cols>
    <col min="1" max="1" width="16.28515625" customWidth="1"/>
    <col min="2" max="2" width="42.7109375" customWidth="1"/>
    <col min="4" max="4" width="13.42578125" customWidth="1"/>
    <col min="5" max="5" width="12.85546875" customWidth="1"/>
    <col min="6" max="6" width="11.85546875" customWidth="1"/>
    <col min="7" max="7" width="12.85546875" bestFit="1" customWidth="1"/>
    <col min="8" max="8" width="12.85546875" customWidth="1"/>
    <col min="9" max="9" width="11.85546875" customWidth="1"/>
    <col min="11" max="11" width="13.42578125" customWidth="1"/>
    <col min="12" max="12" width="13.140625" customWidth="1"/>
    <col min="13" max="13" width="26.5703125" customWidth="1"/>
  </cols>
  <sheetData>
    <row r="13" spans="1:13" ht="20.25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5"/>
    </row>
    <row r="14" spans="1:13" ht="15.75">
      <c r="A14" s="186" t="s">
        <v>73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/>
    </row>
    <row r="15" spans="1:13">
      <c r="A15" s="99" t="s">
        <v>74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94</v>
      </c>
    </row>
    <row r="16" spans="1:13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96</v>
      </c>
    </row>
    <row r="17" spans="1:13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spans="1:13">
      <c r="A34" s="110"/>
    </row>
    <row r="35" spans="1:13">
      <c r="A35" s="189" t="s">
        <v>75</v>
      </c>
      <c r="B35" s="189" t="s">
        <v>76</v>
      </c>
      <c r="C35" s="189" t="s">
        <v>77</v>
      </c>
      <c r="D35" s="189"/>
      <c r="E35" s="192" t="s">
        <v>78</v>
      </c>
      <c r="F35" s="193"/>
      <c r="G35" s="192" t="s">
        <v>79</v>
      </c>
      <c r="H35" s="202"/>
      <c r="I35" s="202"/>
      <c r="J35" s="202"/>
      <c r="K35" s="202"/>
      <c r="L35" s="202"/>
      <c r="M35" s="203"/>
    </row>
    <row r="36" spans="1:13">
      <c r="A36" s="190"/>
      <c r="B36" s="190"/>
      <c r="C36" s="191"/>
      <c r="D36" s="191"/>
      <c r="E36" s="194"/>
      <c r="F36" s="195"/>
      <c r="G36" s="194"/>
      <c r="H36" s="195"/>
      <c r="I36" s="195"/>
      <c r="J36" s="195"/>
      <c r="K36" s="195"/>
      <c r="L36" s="195"/>
      <c r="M36" s="204"/>
    </row>
    <row r="37" spans="1:13" ht="15.75">
      <c r="A37" s="190"/>
      <c r="B37" s="190"/>
      <c r="C37" s="205" t="s">
        <v>13</v>
      </c>
      <c r="D37" s="205"/>
      <c r="E37" s="206" t="s">
        <v>14</v>
      </c>
      <c r="F37" s="207"/>
      <c r="G37" s="208" t="s">
        <v>80</v>
      </c>
      <c r="H37" s="208"/>
      <c r="I37" s="208"/>
      <c r="J37" s="208"/>
      <c r="K37" s="208"/>
      <c r="L37" s="208"/>
      <c r="M37" s="208"/>
    </row>
    <row r="38" spans="1:13" ht="12.75" customHeight="1">
      <c r="A38" s="190"/>
      <c r="B38" s="190"/>
      <c r="C38" s="189" t="s">
        <v>81</v>
      </c>
      <c r="D38" s="189" t="s">
        <v>82</v>
      </c>
      <c r="E38" s="189" t="s">
        <v>83</v>
      </c>
      <c r="F38" s="189" t="s">
        <v>84</v>
      </c>
      <c r="G38" s="189" t="s">
        <v>85</v>
      </c>
      <c r="H38" s="189" t="s">
        <v>86</v>
      </c>
      <c r="I38" s="189" t="s">
        <v>28</v>
      </c>
      <c r="J38" s="211" t="s">
        <v>87</v>
      </c>
      <c r="K38" s="211"/>
      <c r="L38" s="196" t="s">
        <v>88</v>
      </c>
      <c r="M38" s="189" t="s">
        <v>89</v>
      </c>
    </row>
    <row r="39" spans="1:13" ht="15.75">
      <c r="A39" s="190"/>
      <c r="B39" s="190"/>
      <c r="C39" s="209"/>
      <c r="D39" s="201"/>
      <c r="E39" s="201"/>
      <c r="F39" s="201"/>
      <c r="G39" s="201"/>
      <c r="H39" s="201"/>
      <c r="I39" s="201"/>
      <c r="J39" s="111" t="s">
        <v>90</v>
      </c>
      <c r="K39" s="112" t="s">
        <v>91</v>
      </c>
      <c r="L39" s="197"/>
      <c r="M39" s="199"/>
    </row>
    <row r="40" spans="1:13" ht="19.5" customHeight="1">
      <c r="A40" s="113" t="s">
        <v>7</v>
      </c>
      <c r="B40" s="113" t="s">
        <v>12</v>
      </c>
      <c r="C40" s="210"/>
      <c r="D40" s="191"/>
      <c r="E40" s="191"/>
      <c r="F40" s="191"/>
      <c r="G40" s="191"/>
      <c r="H40" s="191"/>
      <c r="I40" s="191"/>
      <c r="J40" s="114"/>
      <c r="K40" s="115"/>
      <c r="L40" s="198"/>
      <c r="M40" s="200"/>
    </row>
    <row r="41" spans="1:13">
      <c r="A41" s="116">
        <v>5.6000000000000001E-2</v>
      </c>
      <c r="B41" s="117" t="s">
        <v>92</v>
      </c>
      <c r="C41" s="118">
        <v>43101</v>
      </c>
      <c r="D41" s="119">
        <v>43465</v>
      </c>
      <c r="E41" s="120">
        <f>+I41/G41</f>
        <v>0.30071880196290995</v>
      </c>
      <c r="F41" s="121">
        <f>+K41/G41</f>
        <v>0</v>
      </c>
      <c r="G41" s="122">
        <v>179388770</v>
      </c>
      <c r="H41" s="122">
        <v>25000000</v>
      </c>
      <c r="I41" s="123">
        <f>11556154+25000000+17389422</f>
        <v>53945576</v>
      </c>
      <c r="J41" s="123"/>
      <c r="K41" s="123">
        <v>0</v>
      </c>
      <c r="L41" s="124">
        <f>+H41-K41-J41</f>
        <v>25000000</v>
      </c>
      <c r="M41" s="125">
        <v>100</v>
      </c>
    </row>
    <row r="42" spans="1:13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93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5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53"/>
      <c r="L54" s="142"/>
      <c r="M54" s="127"/>
    </row>
    <row r="55" spans="1:13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52"/>
      <c r="L55" s="142"/>
      <c r="M55" s="127"/>
    </row>
    <row r="56" spans="1:13">
      <c r="G56" s="142"/>
      <c r="H56" s="142"/>
      <c r="I56" s="142"/>
      <c r="J56" s="142"/>
      <c r="K56" s="152"/>
      <c r="L56" s="142"/>
      <c r="M56" s="127"/>
    </row>
    <row r="57" spans="1:13">
      <c r="B57" s="52"/>
      <c r="G57" s="142"/>
      <c r="H57" s="142"/>
      <c r="I57" s="142"/>
      <c r="J57" s="142"/>
      <c r="K57" s="142"/>
      <c r="L57" s="142"/>
      <c r="M57" s="127"/>
    </row>
    <row r="58" spans="1:13">
      <c r="B58" s="52"/>
      <c r="G58" s="142"/>
      <c r="H58" s="142"/>
      <c r="I58" s="142"/>
      <c r="J58" s="142"/>
      <c r="K58" s="142"/>
      <c r="L58" s="127"/>
      <c r="M58" s="127"/>
    </row>
    <row r="59" spans="1:13">
      <c r="B59" s="52"/>
      <c r="G59" s="142"/>
      <c r="H59" s="142"/>
      <c r="I59" s="142"/>
      <c r="J59" s="142"/>
      <c r="K59" s="142"/>
      <c r="L59" s="127"/>
      <c r="M59" s="127"/>
    </row>
    <row r="60" spans="1:13">
      <c r="B60" s="52"/>
      <c r="F60" s="6"/>
      <c r="G60" s="142"/>
      <c r="H60" s="142"/>
      <c r="I60" s="142"/>
      <c r="J60" s="142"/>
      <c r="K60" s="142"/>
      <c r="L60" s="127"/>
      <c r="M60" s="127"/>
    </row>
    <row r="61" spans="1:13">
      <c r="F61" s="6"/>
      <c r="G61" s="142"/>
      <c r="H61" s="142"/>
      <c r="I61" s="142"/>
      <c r="J61" s="142"/>
      <c r="K61" s="142"/>
      <c r="L61" s="127"/>
      <c r="M61" s="127"/>
    </row>
    <row r="62" spans="1:13">
      <c r="G62" s="142"/>
      <c r="H62" s="142"/>
      <c r="I62" s="142"/>
      <c r="J62" s="142"/>
      <c r="K62" s="142"/>
      <c r="L62" s="127"/>
      <c r="M62" s="127"/>
    </row>
    <row r="63" spans="1:13">
      <c r="G63" s="6"/>
      <c r="H63" s="6"/>
      <c r="I63" s="6"/>
      <c r="J63" s="6"/>
      <c r="K63" s="6"/>
      <c r="L63" s="6"/>
      <c r="M63" s="6"/>
    </row>
    <row r="64" spans="1:13">
      <c r="G64" s="6"/>
      <c r="H64" s="6"/>
      <c r="I64" s="6"/>
      <c r="J64" s="6"/>
      <c r="K64" s="6"/>
      <c r="L64" s="6"/>
      <c r="M64" s="6"/>
    </row>
    <row r="65" spans="2:13">
      <c r="B65" s="147"/>
      <c r="G65" s="6"/>
      <c r="H65" s="6"/>
      <c r="I65" s="6"/>
      <c r="J65" s="6"/>
      <c r="K65" s="6"/>
      <c r="L65" s="6"/>
      <c r="M65" s="6"/>
    </row>
    <row r="66" spans="2:13">
      <c r="G66" s="6"/>
      <c r="H66" s="6"/>
      <c r="I66" s="6"/>
      <c r="J66" s="6"/>
      <c r="K66" s="6"/>
      <c r="L66" s="6"/>
      <c r="M66" s="6"/>
    </row>
    <row r="67" spans="2:13">
      <c r="G67" s="6"/>
      <c r="H67" s="6"/>
      <c r="I67" s="6"/>
      <c r="J67" s="6"/>
      <c r="K67" s="6"/>
      <c r="L67" s="6"/>
      <c r="M67" s="6"/>
    </row>
    <row r="68" spans="2:13">
      <c r="G68" s="6"/>
      <c r="H68" s="6"/>
      <c r="I68" s="6"/>
      <c r="J68" s="6"/>
      <c r="K68" s="6"/>
      <c r="L68" s="6"/>
      <c r="M68" s="6"/>
    </row>
    <row r="69" spans="2:13">
      <c r="G69" s="6"/>
      <c r="H69" s="6"/>
      <c r="I69" s="6"/>
      <c r="J69" s="6"/>
      <c r="K69" s="6"/>
      <c r="L69" s="6"/>
      <c r="M69" s="6"/>
    </row>
    <row r="70" spans="2:13">
      <c r="G70" s="6"/>
      <c r="H70" s="6"/>
      <c r="I70" s="6"/>
      <c r="J70" s="6"/>
      <c r="K70" s="6"/>
      <c r="L70" s="6"/>
      <c r="M70" s="6"/>
    </row>
    <row r="71" spans="2:13">
      <c r="G71" s="6"/>
      <c r="H71" s="6"/>
      <c r="I71" s="6"/>
      <c r="J71" s="6"/>
      <c r="K71" s="6"/>
      <c r="L71" s="6"/>
      <c r="M71" s="6"/>
    </row>
    <row r="72" spans="2:13">
      <c r="G72" s="6"/>
      <c r="H72" s="6"/>
      <c r="I72" s="6"/>
      <c r="J72" s="6"/>
      <c r="K72" s="6"/>
      <c r="L72" s="6"/>
      <c r="M72" s="6"/>
    </row>
    <row r="73" spans="2:13">
      <c r="G73" s="6"/>
      <c r="H73" s="6"/>
      <c r="I73" s="6"/>
      <c r="J73" s="6"/>
      <c r="K73" s="6"/>
      <c r="L73" s="6"/>
      <c r="M73" s="6"/>
    </row>
    <row r="74" spans="2:13">
      <c r="G74" s="6"/>
      <c r="H74" s="6"/>
      <c r="I74" s="6"/>
      <c r="J74" s="6"/>
      <c r="K74" s="6"/>
      <c r="L74" s="6"/>
      <c r="M74" s="6"/>
    </row>
  </sheetData>
  <mergeCells count="20"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</mergeCells>
  <phoneticPr fontId="0" type="noConversion"/>
  <pageMargins left="0.67" right="0.23622047244094491" top="0.98425196850393704" bottom="0.59055118110236227" header="0.15748031496062992" footer="0"/>
  <pageSetup scale="6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fmateo</dc:creator>
  <cp:lastModifiedBy>huasc</cp:lastModifiedBy>
  <cp:lastPrinted>2018-02-05T12:28:47Z</cp:lastPrinted>
  <dcterms:created xsi:type="dcterms:W3CDTF">2015-11-06T15:48:46Z</dcterms:created>
  <dcterms:modified xsi:type="dcterms:W3CDTF">2018-03-07T18:17:26Z</dcterms:modified>
</cp:coreProperties>
</file>