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estados al corte 30 de junio 2022\"/>
    </mc:Choice>
  </mc:AlternateContent>
  <xr:revisionPtr revIDLastSave="0" documentId="13_ncr:1_{F5333B06-4329-410D-8DF2-CDBD2B2C0F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1" l="1"/>
  <c r="D30" i="1"/>
  <c r="D31" i="1" s="1"/>
  <c r="F26" i="1"/>
  <c r="F33" i="1" s="1"/>
  <c r="F24" i="1"/>
  <c r="D24" i="1"/>
  <c r="D26" i="1" s="1"/>
  <c r="D33" i="1" s="1"/>
  <c r="F18" i="1"/>
  <c r="D17" i="1"/>
  <c r="D16" i="1"/>
  <c r="D18" i="1" s="1"/>
  <c r="F14" i="1"/>
  <c r="F19" i="1" s="1"/>
  <c r="D14" i="1"/>
  <c r="D19" i="1" l="1"/>
</calcChain>
</file>

<file path=xl/sharedStrings.xml><?xml version="1.0" encoding="utf-8"?>
<sst xmlns="http://schemas.openxmlformats.org/spreadsheetml/2006/main" count="33" uniqueCount="33">
  <si>
    <t>Estado de Situación Financiera</t>
  </si>
  <si>
    <t>(Valores en RD$)</t>
  </si>
  <si>
    <t>Activos</t>
  </si>
  <si>
    <t>Activos corrientes</t>
  </si>
  <si>
    <t>Efectivo y equivalentes de efectivo (Nota 7)</t>
  </si>
  <si>
    <t>Cuenta por cobrar a corto plazo (Notas 8)</t>
  </si>
  <si>
    <t>Total activos corrientes</t>
  </si>
  <si>
    <t>Total activos no corrientes</t>
  </si>
  <si>
    <t>Total activos</t>
  </si>
  <si>
    <t>Pasivos</t>
  </si>
  <si>
    <t>Pasivos corrientes</t>
  </si>
  <si>
    <t>Total pasivos corrientes</t>
  </si>
  <si>
    <t xml:space="preserve">Total pasivos </t>
  </si>
  <si>
    <t>Capital</t>
  </si>
  <si>
    <t>Resultados positivos (ahorro) / negativo (desahorro)</t>
  </si>
  <si>
    <t xml:space="preserve">Resultados acumulados </t>
  </si>
  <si>
    <t>Total activos netos/patrimonio</t>
  </si>
  <si>
    <t>Total pasivos y activos netos/patrimonio</t>
  </si>
  <si>
    <t>NOTA</t>
  </si>
  <si>
    <t>Roberto Cassá</t>
  </si>
  <si>
    <t xml:space="preserve">Director General </t>
  </si>
  <si>
    <t>Santa Reyes</t>
  </si>
  <si>
    <t xml:space="preserve">Contador </t>
  </si>
  <si>
    <t>Archivo General de la Nación</t>
  </si>
  <si>
    <t>Al CORTE  DEL 30  DE JUNIO  2022 y 2021</t>
  </si>
  <si>
    <t>Inventarios (Nota 9)</t>
  </si>
  <si>
    <t>Activos no Corrientes</t>
  </si>
  <si>
    <t>Cuentas por pagar a corto plazo (Nota 12)</t>
  </si>
  <si>
    <t>Retenciones y acumulaciones por pagar (Nota 13)</t>
  </si>
  <si>
    <t>Activos Netos/Patrimonio (Nota 14)</t>
  </si>
  <si>
    <t>Propiedad planta y equipos netos  (Nota 10)</t>
  </si>
  <si>
    <t>Activos intangibles netos  (Nota 11)</t>
  </si>
  <si>
    <t>Las notas en las páginas 4 al 10 son parte integral de estos Estados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</si>
</sst>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  <numFmt numFmtId="166" formatCode="###0;###0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231F20"/>
      <name val="Times New Roman"/>
      <family val="1"/>
    </font>
    <font>
      <b/>
      <u val="double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43" fontId="3" fillId="0" borderId="0" xfId="0" applyNumberFormat="1" applyFont="1" applyAlignment="1">
      <alignment vertical="center"/>
    </xf>
    <xf numFmtId="41" fontId="4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/>
    <xf numFmtId="167" fontId="0" fillId="0" borderId="0" xfId="0" applyNumberFormat="1"/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39" fontId="4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left" vertical="center"/>
    </xf>
    <xf numFmtId="41" fontId="3" fillId="0" borderId="0" xfId="0" applyNumberFormat="1" applyFont="1"/>
    <xf numFmtId="41" fontId="3" fillId="0" borderId="0" xfId="0" applyNumberFormat="1" applyFont="1" applyAlignment="1">
      <alignment horizontal="left" vertical="center" indent="5"/>
    </xf>
    <xf numFmtId="41" fontId="4" fillId="0" borderId="1" xfId="0" applyNumberFormat="1" applyFont="1" applyBorder="1" applyAlignment="1">
      <alignment vertical="center"/>
    </xf>
    <xf numFmtId="41" fontId="3" fillId="0" borderId="2" xfId="0" applyNumberFormat="1" applyFont="1" applyBorder="1"/>
    <xf numFmtId="41" fontId="4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41" fontId="3" fillId="0" borderId="2" xfId="0" applyNumberFormat="1" applyFont="1" applyBorder="1" applyAlignment="1">
      <alignment vertical="center"/>
    </xf>
    <xf numFmtId="43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4">
    <cellStyle name="Comma_Hoja de trabajo flujo 2007" xfId="7" xr:uid="{00000000-0005-0000-0000-000000000000}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1" xr:uid="{00000000-0005-0000-0000-000005000000}"/>
    <cellStyle name="Millares 5" xfId="10" xr:uid="{00000000-0005-0000-0000-000006000000}"/>
    <cellStyle name="Millares 7" xfId="12" xr:uid="{00000000-0005-0000-0000-000007000000}"/>
    <cellStyle name="Millares 9" xfId="13" xr:uid="{00000000-0005-0000-0000-000008000000}"/>
    <cellStyle name="Moneda 2" xfId="3" xr:uid="{00000000-0005-0000-0000-000009000000}"/>
    <cellStyle name="Normal" xfId="0" builtinId="0"/>
    <cellStyle name="Normal 2" xfId="8" xr:uid="{00000000-0005-0000-0000-00000B000000}"/>
    <cellStyle name="Normal 2 2" xfId="1" xr:uid="{00000000-0005-0000-0000-00000C000000}"/>
    <cellStyle name="Normal 2 2 2" xfId="4" xr:uid="{00000000-0005-0000-0000-00000D000000}"/>
    <cellStyle name="Normal 3" xfId="9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3</xdr:col>
      <xdr:colOff>542925</xdr:colOff>
      <xdr:row>3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0"/>
          <a:ext cx="29718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2505075</xdr:colOff>
      <xdr:row>38</xdr:row>
      <xdr:rowOff>9524</xdr:rowOff>
    </xdr:from>
    <xdr:to>
      <xdr:col>5</xdr:col>
      <xdr:colOff>466725</xdr:colOff>
      <xdr:row>43</xdr:row>
      <xdr:rowOff>114299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7705724"/>
          <a:ext cx="19240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38</xdr:row>
      <xdr:rowOff>114300</xdr:rowOff>
    </xdr:from>
    <xdr:to>
      <xdr:col>2</xdr:col>
      <xdr:colOff>1095375</xdr:colOff>
      <xdr:row>42</xdr:row>
      <xdr:rowOff>133350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161925" y="7810500"/>
          <a:ext cx="1905000" cy="781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733425</xdr:colOff>
      <xdr:row>35</xdr:row>
      <xdr:rowOff>133350</xdr:rowOff>
    </xdr:from>
    <xdr:to>
      <xdr:col>2</xdr:col>
      <xdr:colOff>2600325</xdr:colOff>
      <xdr:row>38</xdr:row>
      <xdr:rowOff>76200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04975" y="7115175"/>
          <a:ext cx="186690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4"/>
  <sheetViews>
    <sheetView tabSelected="1" topLeftCell="A13" workbookViewId="0">
      <selection activeCell="I43" sqref="I43"/>
    </sheetView>
  </sheetViews>
  <sheetFormatPr baseColWidth="10" defaultRowHeight="15" x14ac:dyDescent="0.25"/>
  <cols>
    <col min="1" max="1" width="3.140625" customWidth="1"/>
    <col min="3" max="3" width="42.85546875" customWidth="1"/>
    <col min="4" max="4" width="13.85546875" bestFit="1" customWidth="1"/>
    <col min="5" max="5" width="2.7109375" customWidth="1"/>
    <col min="6" max="6" width="13.85546875" bestFit="1" customWidth="1"/>
    <col min="7" max="7" width="11.5703125" bestFit="1" customWidth="1"/>
  </cols>
  <sheetData>
    <row r="1" spans="2:6" ht="18.75" x14ac:dyDescent="0.25">
      <c r="B1" s="7"/>
      <c r="C1" s="7"/>
      <c r="D1" s="7"/>
      <c r="E1" s="7"/>
      <c r="F1" s="1"/>
    </row>
    <row r="2" spans="2:6" ht="18.75" x14ac:dyDescent="0.25">
      <c r="B2" s="7"/>
      <c r="C2" s="7"/>
      <c r="D2" s="7"/>
      <c r="E2" s="7"/>
      <c r="F2" s="1"/>
    </row>
    <row r="3" spans="2:6" ht="18.75" x14ac:dyDescent="0.25">
      <c r="B3" s="7"/>
      <c r="C3" s="7"/>
      <c r="D3" s="7"/>
      <c r="E3" s="7"/>
      <c r="F3" s="1"/>
    </row>
    <row r="4" spans="2:6" ht="18.75" x14ac:dyDescent="0.25">
      <c r="B4" s="33" t="s">
        <v>23</v>
      </c>
      <c r="C4" s="33"/>
      <c r="D4" s="33"/>
      <c r="E4" s="33"/>
      <c r="F4" s="33"/>
    </row>
    <row r="5" spans="2:6" ht="18.75" x14ac:dyDescent="0.25">
      <c r="B5" s="33" t="s">
        <v>0</v>
      </c>
      <c r="C5" s="33"/>
      <c r="D5" s="33"/>
      <c r="E5" s="33"/>
      <c r="F5" s="33"/>
    </row>
    <row r="6" spans="2:6" x14ac:dyDescent="0.25">
      <c r="B6" s="31" t="s">
        <v>24</v>
      </c>
      <c r="C6" s="31"/>
      <c r="D6" s="31"/>
      <c r="E6" s="31"/>
      <c r="F6" s="31"/>
    </row>
    <row r="7" spans="2:6" ht="15.75" x14ac:dyDescent="0.25">
      <c r="B7" s="34" t="s">
        <v>1</v>
      </c>
      <c r="C7" s="34"/>
      <c r="D7" s="34"/>
      <c r="E7" s="34"/>
      <c r="F7" s="34"/>
    </row>
    <row r="8" spans="2:6" x14ac:dyDescent="0.25">
      <c r="B8" s="2"/>
      <c r="C8" s="2"/>
      <c r="D8" s="14">
        <v>2022</v>
      </c>
      <c r="E8" s="13"/>
      <c r="F8" s="14">
        <v>2021</v>
      </c>
    </row>
    <row r="9" spans="2:6" x14ac:dyDescent="0.25">
      <c r="B9" s="15" t="s">
        <v>2</v>
      </c>
      <c r="C9" s="16"/>
      <c r="D9" s="17"/>
      <c r="E9" s="18"/>
      <c r="F9" s="18"/>
    </row>
    <row r="10" spans="2:6" x14ac:dyDescent="0.25">
      <c r="B10" s="15" t="s">
        <v>3</v>
      </c>
      <c r="C10" s="16"/>
      <c r="D10" s="18"/>
      <c r="E10" s="18"/>
      <c r="F10" s="18"/>
    </row>
    <row r="11" spans="2:6" x14ac:dyDescent="0.25">
      <c r="B11" s="2"/>
      <c r="C11" s="2" t="s">
        <v>4</v>
      </c>
      <c r="D11" s="19">
        <v>114464147.31999999</v>
      </c>
      <c r="E11" s="20"/>
      <c r="F11" s="19">
        <v>161976465.28999999</v>
      </c>
    </row>
    <row r="12" spans="2:6" x14ac:dyDescent="0.25">
      <c r="B12" s="3"/>
      <c r="C12" s="2" t="s">
        <v>5</v>
      </c>
      <c r="D12" s="21">
        <v>1242758</v>
      </c>
      <c r="E12" s="22"/>
      <c r="F12" s="21">
        <v>901408</v>
      </c>
    </row>
    <row r="13" spans="2:6" x14ac:dyDescent="0.25">
      <c r="B13" s="2"/>
      <c r="C13" s="2" t="s">
        <v>25</v>
      </c>
      <c r="D13" s="21">
        <v>17327517.710000001</v>
      </c>
      <c r="E13" s="22"/>
      <c r="F13" s="21">
        <v>20933082.68</v>
      </c>
    </row>
    <row r="14" spans="2:6" x14ac:dyDescent="0.25">
      <c r="B14" s="15" t="s">
        <v>6</v>
      </c>
      <c r="C14" s="2"/>
      <c r="D14" s="23">
        <f>SUM(D11:D13)</f>
        <v>133034423.03</v>
      </c>
      <c r="E14" s="20"/>
      <c r="F14" s="23">
        <f>SUM(F11:F13)</f>
        <v>183810955.97</v>
      </c>
    </row>
    <row r="15" spans="2:6" x14ac:dyDescent="0.25">
      <c r="B15" s="15" t="s">
        <v>26</v>
      </c>
      <c r="C15" s="2"/>
      <c r="D15" s="19"/>
      <c r="E15" s="19"/>
      <c r="F15" s="19"/>
    </row>
    <row r="16" spans="2:6" x14ac:dyDescent="0.25">
      <c r="B16" s="2"/>
      <c r="C16" s="2" t="s">
        <v>30</v>
      </c>
      <c r="D16" s="21">
        <f>582054903.58-162055160.09</f>
        <v>419999743.49000001</v>
      </c>
      <c r="E16" s="22"/>
      <c r="F16" s="21">
        <v>389781266.16000003</v>
      </c>
    </row>
    <row r="17" spans="2:7" x14ac:dyDescent="0.25">
      <c r="B17" s="2"/>
      <c r="C17" s="2" t="s">
        <v>31</v>
      </c>
      <c r="D17" s="24">
        <f>17833425.09-2900370.63</f>
        <v>14933054.460000001</v>
      </c>
      <c r="E17" s="22"/>
      <c r="F17" s="24">
        <v>16112707</v>
      </c>
      <c r="G17" s="12"/>
    </row>
    <row r="18" spans="2:7" x14ac:dyDescent="0.25">
      <c r="B18" s="15" t="s">
        <v>7</v>
      </c>
      <c r="C18" s="2"/>
      <c r="D18" s="25">
        <f>SUM(D16:D17)</f>
        <v>434932797.94999999</v>
      </c>
      <c r="E18" s="25"/>
      <c r="F18" s="25">
        <f>SUM(F16:F17)</f>
        <v>405893973.16000003</v>
      </c>
    </row>
    <row r="19" spans="2:7" ht="15.75" thickBot="1" x14ac:dyDescent="0.3">
      <c r="B19" s="15" t="s">
        <v>8</v>
      </c>
      <c r="C19" s="2"/>
      <c r="D19" s="6">
        <f>SUM(D18,D14)</f>
        <v>567967220.98000002</v>
      </c>
      <c r="E19" s="26"/>
      <c r="F19" s="6">
        <f>SUM(F18,F14)</f>
        <v>589704929.13</v>
      </c>
    </row>
    <row r="20" spans="2:7" ht="15.75" thickTop="1" x14ac:dyDescent="0.25">
      <c r="B20" s="15" t="s">
        <v>9</v>
      </c>
      <c r="C20" s="2"/>
      <c r="D20" s="19"/>
      <c r="E20" s="19"/>
      <c r="F20" s="19"/>
    </row>
    <row r="21" spans="2:7" x14ac:dyDescent="0.25">
      <c r="B21" s="15" t="s">
        <v>10</v>
      </c>
      <c r="C21" s="2"/>
      <c r="D21" s="20"/>
      <c r="E21" s="20"/>
      <c r="F21" s="20"/>
    </row>
    <row r="22" spans="2:7" x14ac:dyDescent="0.25">
      <c r="B22" s="2"/>
      <c r="C22" s="2" t="s">
        <v>27</v>
      </c>
      <c r="D22" s="21">
        <v>3544865.89</v>
      </c>
      <c r="E22" s="21"/>
      <c r="F22" s="21">
        <v>14899997</v>
      </c>
    </row>
    <row r="23" spans="2:7" x14ac:dyDescent="0.25">
      <c r="B23" s="3"/>
      <c r="C23" s="2" t="s">
        <v>28</v>
      </c>
      <c r="D23" s="24">
        <v>6063.6</v>
      </c>
      <c r="E23" s="22"/>
      <c r="F23" s="24">
        <v>6063.6</v>
      </c>
    </row>
    <row r="24" spans="2:7" x14ac:dyDescent="0.25">
      <c r="B24" s="15" t="s">
        <v>11</v>
      </c>
      <c r="C24" s="2"/>
      <c r="D24" s="25">
        <f>SUM(D22:D23)</f>
        <v>3550929.49</v>
      </c>
      <c r="E24" s="20"/>
      <c r="F24" s="25">
        <f>SUM(F22:F23)</f>
        <v>14906060.6</v>
      </c>
    </row>
    <row r="25" spans="2:7" x14ac:dyDescent="0.25">
      <c r="B25" s="15"/>
      <c r="C25" s="2"/>
      <c r="D25" s="25"/>
      <c r="E25" s="20"/>
      <c r="F25" s="25"/>
    </row>
    <row r="26" spans="2:7" ht="15.75" thickBot="1" x14ac:dyDescent="0.3">
      <c r="B26" s="15" t="s">
        <v>12</v>
      </c>
      <c r="C26" s="2"/>
      <c r="D26" s="6">
        <f>SUM(D24)</f>
        <v>3550929.49</v>
      </c>
      <c r="E26" s="26"/>
      <c r="F26" s="6">
        <f>SUM(F24)</f>
        <v>14906060.6</v>
      </c>
    </row>
    <row r="27" spans="2:7" ht="15.75" thickTop="1" x14ac:dyDescent="0.25">
      <c r="B27" s="15" t="s">
        <v>29</v>
      </c>
      <c r="C27" s="2"/>
      <c r="D27" s="19"/>
      <c r="E27" s="19"/>
      <c r="F27" s="19"/>
    </row>
    <row r="28" spans="2:7" x14ac:dyDescent="0.25">
      <c r="B28" s="27"/>
      <c r="C28" s="2" t="s">
        <v>13</v>
      </c>
      <c r="D28" s="21">
        <v>359960807</v>
      </c>
      <c r="E28" s="22"/>
      <c r="F28" s="21">
        <v>359960807</v>
      </c>
    </row>
    <row r="29" spans="2:7" x14ac:dyDescent="0.25">
      <c r="B29" s="2"/>
      <c r="C29" s="2" t="s">
        <v>14</v>
      </c>
      <c r="D29" s="19">
        <v>24315311.350000001</v>
      </c>
      <c r="E29" s="20"/>
      <c r="F29" s="19">
        <v>41456235.520000003</v>
      </c>
    </row>
    <row r="30" spans="2:7" x14ac:dyDescent="0.25">
      <c r="B30" s="2"/>
      <c r="C30" s="2" t="s">
        <v>15</v>
      </c>
      <c r="D30" s="28">
        <f>171230855.08+8909318</f>
        <v>180140173.08000001</v>
      </c>
      <c r="E30" s="20"/>
      <c r="F30" s="28">
        <v>173381826</v>
      </c>
    </row>
    <row r="31" spans="2:7" x14ac:dyDescent="0.25">
      <c r="B31" s="15" t="s">
        <v>16</v>
      </c>
      <c r="C31" s="2"/>
      <c r="D31" s="25">
        <f>SUM(D28:D30)</f>
        <v>564416291.43000007</v>
      </c>
      <c r="E31" s="26"/>
      <c r="F31" s="25">
        <f>SUM(F28:F30)</f>
        <v>574798868.51999998</v>
      </c>
    </row>
    <row r="32" spans="2:7" x14ac:dyDescent="0.25">
      <c r="B32" s="15"/>
      <c r="C32" s="2"/>
      <c r="D32" s="18"/>
      <c r="E32" s="18"/>
      <c r="F32" s="18"/>
    </row>
    <row r="33" spans="2:6" ht="15.75" thickBot="1" x14ac:dyDescent="0.3">
      <c r="B33" s="15" t="s">
        <v>17</v>
      </c>
      <c r="C33" s="2"/>
      <c r="D33" s="6">
        <f>+D26+D31</f>
        <v>567967220.92000008</v>
      </c>
      <c r="E33" s="18"/>
      <c r="F33" s="6">
        <f>+F26+F31</f>
        <v>589704929.12</v>
      </c>
    </row>
    <row r="34" spans="2:6" ht="15.75" thickTop="1" x14ac:dyDescent="0.25">
      <c r="B34" s="15"/>
      <c r="C34" s="2"/>
      <c r="D34" s="25"/>
      <c r="E34" s="18"/>
      <c r="F34" s="25"/>
    </row>
    <row r="35" spans="2:6" ht="15.75" x14ac:dyDescent="0.25">
      <c r="B35" s="4" t="s">
        <v>18</v>
      </c>
      <c r="C35" s="11" t="s">
        <v>32</v>
      </c>
      <c r="D35" s="1"/>
      <c r="E35" s="1"/>
    </row>
    <row r="37" spans="2:6" x14ac:dyDescent="0.25">
      <c r="B37" s="1"/>
      <c r="D37" s="4"/>
      <c r="E37" s="4"/>
    </row>
    <row r="38" spans="2:6" x14ac:dyDescent="0.25">
      <c r="B38" s="1"/>
      <c r="E38" s="4"/>
    </row>
    <row r="39" spans="2:6" x14ac:dyDescent="0.25">
      <c r="B39" s="1"/>
      <c r="C39" s="32" t="s">
        <v>19</v>
      </c>
      <c r="D39" s="32"/>
      <c r="E39" s="4"/>
    </row>
    <row r="40" spans="2:6" x14ac:dyDescent="0.25">
      <c r="B40" s="1"/>
      <c r="C40" s="31" t="s">
        <v>20</v>
      </c>
      <c r="D40" s="31"/>
      <c r="E40" s="9"/>
    </row>
    <row r="41" spans="2:6" x14ac:dyDescent="0.25">
      <c r="B41" s="1"/>
      <c r="C41" s="1"/>
      <c r="D41" s="1"/>
      <c r="E41" s="5"/>
    </row>
    <row r="42" spans="2:6" x14ac:dyDescent="0.25">
      <c r="B42" s="1"/>
      <c r="C42" s="8"/>
      <c r="D42" s="30" t="s">
        <v>21</v>
      </c>
      <c r="E42" s="30"/>
    </row>
    <row r="43" spans="2:6" x14ac:dyDescent="0.25">
      <c r="B43" s="1"/>
      <c r="D43" s="29"/>
      <c r="E43" s="29"/>
    </row>
    <row r="44" spans="2:6" x14ac:dyDescent="0.25">
      <c r="B44" s="10" t="s">
        <v>22</v>
      </c>
    </row>
  </sheetData>
  <mergeCells count="8">
    <mergeCell ref="D43:E43"/>
    <mergeCell ref="D42:E42"/>
    <mergeCell ref="C40:D40"/>
    <mergeCell ref="C39:D39"/>
    <mergeCell ref="B4:F4"/>
    <mergeCell ref="B5:F5"/>
    <mergeCell ref="B6:F6"/>
    <mergeCell ref="B7:F7"/>
  </mergeCells>
  <pageMargins left="0.7" right="0.7" top="0.75" bottom="0.75" header="0.3" footer="0.3"/>
  <pageSetup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2022-01-26T16:40:58Z</cp:lastPrinted>
  <dcterms:created xsi:type="dcterms:W3CDTF">2022-01-26T12:56:48Z</dcterms:created>
  <dcterms:modified xsi:type="dcterms:W3CDTF">2022-07-13T18:09:14Z</dcterms:modified>
</cp:coreProperties>
</file>