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'!$A$1:$I$75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3"/>
  <c r="I37"/>
  <c r="I34"/>
  <c r="I25"/>
  <c r="I15"/>
  <c r="I10"/>
  <c r="G25"/>
  <c r="G34"/>
  <c r="H37" l="1"/>
  <c r="H34"/>
  <c r="H25"/>
  <c r="H15"/>
  <c r="H10"/>
  <c r="G46"/>
  <c r="G37"/>
  <c r="G15"/>
  <c r="G10"/>
  <c r="F46"/>
  <c r="F37"/>
  <c r="F34"/>
  <c r="F25"/>
  <c r="F15"/>
  <c r="F10"/>
  <c r="E25"/>
  <c r="E46"/>
  <c r="E37"/>
  <c r="E34"/>
  <c r="E15"/>
  <c r="E10"/>
  <c r="D46"/>
  <c r="D37"/>
  <c r="D34"/>
  <c r="D25"/>
  <c r="D15"/>
  <c r="D10"/>
  <c r="B47"/>
  <c r="B44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37" l="1"/>
  <c r="B25"/>
  <c r="B46"/>
  <c r="B34"/>
  <c r="B15"/>
  <c r="B10"/>
  <c r="O48"/>
  <c r="N61"/>
  <c r="N48"/>
  <c r="M48"/>
  <c r="M61" s="1"/>
  <c r="O61" l="1"/>
  <c r="L48"/>
  <c r="L61" s="1"/>
  <c r="D48" l="1"/>
  <c r="E48"/>
  <c r="E61" s="1"/>
  <c r="J48"/>
  <c r="J61" s="1"/>
  <c r="I48"/>
  <c r="I61" s="1"/>
  <c r="H48"/>
  <c r="G48"/>
  <c r="G61" s="1"/>
  <c r="F48"/>
  <c r="F61" s="1"/>
  <c r="U9"/>
  <c r="V9" s="1"/>
  <c r="W9" s="1"/>
  <c r="X9" s="1"/>
  <c r="Y9" s="1"/>
  <c r="Z9" s="1"/>
  <c r="AB9" s="1"/>
  <c r="D61" l="1"/>
  <c r="H61"/>
  <c r="AA8"/>
  <c r="AB8" s="1"/>
  <c r="K48" l="1"/>
  <c r="K61" l="1"/>
  <c r="B48"/>
  <c r="B61" s="1"/>
</calcChain>
</file>

<file path=xl/sharedStrings.xml><?xml version="1.0" encoding="utf-8"?>
<sst xmlns="http://schemas.openxmlformats.org/spreadsheetml/2006/main" count="77" uniqueCount="77">
  <si>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</si>
  <si>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</si>
  <si>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</si>
  <si>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</si>
  <si>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</si>
  <si>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</si>
  <si>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</si>
  <si>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</si>
  <si>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</si>
  <si>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</si>
  <si>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</si>
  <si>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</si>
  <si>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</si>
  <si>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</si>
  <si>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</si>
  <si>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</si>
  <si>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</si>
  <si>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</si>
  <si>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</si>
  <si>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</si>
  <si>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</si>
  <si>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</si>
  <si>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</si>
  <si>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</si>
  <si>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</si>
  <si>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</si>
  <si>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</si>
  <si>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</si>
  <si>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</si>
  <si>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</si>
  <si>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</si>
  <si>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</si>
  <si>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</si>
  <si>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</si>
  <si>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</si>
  <si>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</si>
  <si>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</si>
  <si>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</si>
  <si>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</si>
  <si>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</si>
  <si>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</si>
  <si>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</si>
  <si>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</si>
  <si>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</si>
  <si>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</si>
  <si>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</si>
  <si>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</si>
  <si>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</si>
  <si>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</si>
  <si>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</si>
  <si>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</si>
  <si>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</si>
  <si>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</si>
  <si>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</si>
  <si>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</si>
  <si>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</si>
  <si>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</si>
  <si>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</si>
  <si>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</si>
  <si>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</si>
  <si>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</si>
  <si>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</si>
  <si>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</si>
  <si>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</si>
  <si>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</si>
  <si>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</si>
  <si>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</si>
  <si>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</si>
  <si>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</si>
  <si>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</si>
  <si>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</si>
  <si>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</si>
  <si>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</si>
  <si>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</si>
  <si>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 xml:space="preserve">   MINISTERIO DE CULTURA</t>
  </si>
  <si>
    <t xml:space="preserve">   ARCHIVO GENERALL DE LA NACION</t>
  </si>
  <si>
    <t xml:space="preserve">        Ejecución de Gastos y Aplicaciones Financieras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</si>
</sst>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162096</xdr:rowOff>
    </xdr:from>
    <xdr:to>
      <xdr:col>1</xdr:col>
      <xdr:colOff>47625</xdr:colOff>
      <xdr:row>4</xdr:row>
      <xdr:rowOff>152399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62096"/>
          <a:ext cx="2295525" cy="94280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514350</xdr:colOff>
      <xdr:row>1</xdr:row>
      <xdr:rowOff>57150</xdr:rowOff>
    </xdr:from>
    <xdr:to>
      <xdr:col>8</xdr:col>
      <xdr:colOff>180975</xdr:colOff>
      <xdr:row>4</xdr:row>
      <xdr:rowOff>76200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295275"/>
          <a:ext cx="36099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68</xdr:row>
      <xdr:rowOff>79374</xdr:rowOff>
    </xdr:from>
    <xdr:to>
      <xdr:col>1</xdr:col>
      <xdr:colOff>1276350</xdr:colOff>
      <xdr:row>74</xdr:row>
      <xdr:rowOff>15874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8100" y="18834099"/>
          <a:ext cx="3905250" cy="1098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114300</xdr:colOff>
      <xdr:row>68</xdr:row>
      <xdr:rowOff>114300</xdr:rowOff>
    </xdr:from>
    <xdr:to>
      <xdr:col>8</xdr:col>
      <xdr:colOff>225425</xdr:colOff>
      <xdr:row>74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72250" y="18869025"/>
          <a:ext cx="409257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workbookViewId="0">
      <selection activeCell="B22" sqref="B22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5703125" bestFit="1" customWidth="1"/>
    <col min="7" max="7" width="20" bestFit="1" customWidth="1"/>
    <col min="8" max="8" width="20.14062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8" ht="18.75">
      <c r="A2" s="44" t="s">
        <v>74</v>
      </c>
      <c r="B2" s="44"/>
      <c r="C2" s="44"/>
      <c r="D2" s="44"/>
      <c r="E2" s="44"/>
      <c r="F2" s="44"/>
      <c r="G2" s="44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43" t="s">
        <v>75</v>
      </c>
      <c r="B3" s="43"/>
      <c r="C3" s="43"/>
      <c r="D3" s="43"/>
      <c r="E3" s="43"/>
      <c r="F3" s="43"/>
      <c r="G3" s="43"/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43">
        <v>2019</v>
      </c>
      <c r="B4" s="43"/>
      <c r="C4" s="43"/>
      <c r="D4" s="43"/>
      <c r="E4" s="43"/>
      <c r="F4" s="43"/>
      <c r="G4" s="43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 customHeight="1">
      <c r="A5" s="42" t="s">
        <v>76</v>
      </c>
      <c r="B5" s="42"/>
      <c r="C5" s="42"/>
      <c r="D5" s="42"/>
      <c r="E5" s="42"/>
      <c r="F5" s="42"/>
      <c r="G5" s="42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1" t="s">
        <v>32</v>
      </c>
      <c r="B6" s="41"/>
      <c r="C6" s="41"/>
      <c r="D6" s="41"/>
      <c r="E6" s="41"/>
      <c r="F6" s="41"/>
      <c r="G6" s="41"/>
      <c r="H6" s="37"/>
      <c r="I6" s="37"/>
      <c r="J6" s="37"/>
      <c r="K6" s="37"/>
      <c r="L6" s="37"/>
      <c r="M6" s="37"/>
      <c r="N6" s="37"/>
      <c r="O6" s="37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67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74108528.170000002</v>
      </c>
      <c r="C10" s="23"/>
      <c r="D10" s="15">
        <f t="shared" ref="D10:I10" si="1">SUM(D11:D14)</f>
        <v>10814286.15</v>
      </c>
      <c r="E10" s="23">
        <f t="shared" si="1"/>
        <v>11382072.819999998</v>
      </c>
      <c r="F10" s="23">
        <f t="shared" si="1"/>
        <v>10984910.34</v>
      </c>
      <c r="G10" s="23">
        <f t="shared" si="1"/>
        <v>12605293.609999999</v>
      </c>
      <c r="H10" s="23">
        <f t="shared" si="1"/>
        <v>16777354.66</v>
      </c>
      <c r="I10" s="23">
        <f t="shared" si="1"/>
        <v>11544610.59</v>
      </c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7" si="2">SUM(D11+E11+F11+G11+H11+I11+J11+K11+L11+M11+N11+O11)</f>
        <v>55854238.159999996</v>
      </c>
      <c r="C11" s="16"/>
      <c r="D11" s="19">
        <v>9002500</v>
      </c>
      <c r="E11" s="22">
        <v>9332447.5399999991</v>
      </c>
      <c r="F11" s="22">
        <v>9164550</v>
      </c>
      <c r="G11" s="22">
        <v>9423735.3699999992</v>
      </c>
      <c r="H11" s="22">
        <v>9366806.5</v>
      </c>
      <c r="I11" s="22">
        <v>9564198.75</v>
      </c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2"/>
        <v>9998153.0999999996</v>
      </c>
      <c r="C12" s="16"/>
      <c r="D12" s="19">
        <v>482600</v>
      </c>
      <c r="E12" s="22">
        <v>692143.04</v>
      </c>
      <c r="F12" s="22">
        <v>480600</v>
      </c>
      <c r="G12" s="22">
        <v>1815878.35</v>
      </c>
      <c r="H12" s="22">
        <v>5974631.71</v>
      </c>
      <c r="I12" s="22">
        <v>552300</v>
      </c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2"/>
        <v>39042</v>
      </c>
      <c r="C13" s="16"/>
      <c r="D13" s="19">
        <v>0</v>
      </c>
      <c r="E13" s="22">
        <v>0</v>
      </c>
      <c r="F13" s="22">
        <v>0</v>
      </c>
      <c r="G13" s="22">
        <v>0</v>
      </c>
      <c r="H13" s="22">
        <v>39042</v>
      </c>
      <c r="I13" s="22">
        <v>0</v>
      </c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2"/>
        <v>8217094.9099999992</v>
      </c>
      <c r="C14" s="16"/>
      <c r="D14" s="19">
        <v>1329186.1499999999</v>
      </c>
      <c r="E14" s="22">
        <v>1357482.24</v>
      </c>
      <c r="F14" s="22">
        <v>1339760.3400000001</v>
      </c>
      <c r="G14" s="22">
        <v>1365679.89</v>
      </c>
      <c r="H14" s="22">
        <v>1396874.45</v>
      </c>
      <c r="I14" s="22">
        <v>1428111.84</v>
      </c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2"/>
        <v>13102990.169999998</v>
      </c>
      <c r="D15" s="15">
        <f>SUM(C16:D23)</f>
        <v>1055997.6299999999</v>
      </c>
      <c r="E15" s="23">
        <f>SUM(E16:E23)</f>
        <v>1197263.5</v>
      </c>
      <c r="F15" s="23">
        <f>SUM(F16:F24)</f>
        <v>2599652.06</v>
      </c>
      <c r="G15" s="23">
        <f>SUM(G16:G24)</f>
        <v>2116367.1800000002</v>
      </c>
      <c r="H15" s="23">
        <f>SUM(H16:H24)</f>
        <v>1492316.95</v>
      </c>
      <c r="I15" s="23">
        <f>SUM(I16:I24)</f>
        <v>4641392.8499999996</v>
      </c>
      <c r="J15" s="23"/>
      <c r="K15" s="23"/>
      <c r="L15" s="26"/>
      <c r="M15" s="23"/>
      <c r="N15" s="23"/>
      <c r="O15" s="23"/>
    </row>
    <row r="16" spans="1:28">
      <c r="A16" s="8" t="s">
        <v>7</v>
      </c>
      <c r="B16" s="22">
        <f t="shared" si="2"/>
        <v>6638042.5300000003</v>
      </c>
      <c r="C16" s="18"/>
      <c r="D16" s="19">
        <v>1055997.6299999999</v>
      </c>
      <c r="E16" s="22">
        <v>1002873.19</v>
      </c>
      <c r="F16" s="22">
        <v>1087406.83</v>
      </c>
      <c r="G16" s="22">
        <v>1140387.76</v>
      </c>
      <c r="H16" s="22">
        <v>1115470.8999999999</v>
      </c>
      <c r="I16" s="22">
        <v>1235906.22</v>
      </c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2"/>
        <v>2108758.9500000002</v>
      </c>
      <c r="D17" s="6">
        <v>0</v>
      </c>
      <c r="E17" s="22">
        <v>0</v>
      </c>
      <c r="F17" s="22">
        <v>22639.55</v>
      </c>
      <c r="G17" s="22">
        <v>489900.3</v>
      </c>
      <c r="H17" s="22">
        <v>1587.1</v>
      </c>
      <c r="I17" s="22">
        <v>1594632</v>
      </c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2"/>
        <v>118352.67</v>
      </c>
      <c r="D18" s="6">
        <v>0</v>
      </c>
      <c r="E18" s="22">
        <v>26200</v>
      </c>
      <c r="F18" s="22">
        <v>0</v>
      </c>
      <c r="G18" s="22">
        <v>4200</v>
      </c>
      <c r="H18" s="22">
        <v>83952.67</v>
      </c>
      <c r="I18" s="22">
        <v>4000</v>
      </c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2"/>
        <v>108770</v>
      </c>
      <c r="D19" s="6">
        <v>0</v>
      </c>
      <c r="E19" s="22">
        <v>50000</v>
      </c>
      <c r="F19" s="22">
        <v>5820</v>
      </c>
      <c r="G19" s="22">
        <v>17730</v>
      </c>
      <c r="H19" s="22">
        <v>4420</v>
      </c>
      <c r="I19" s="22">
        <v>30800</v>
      </c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2"/>
        <v>0</v>
      </c>
      <c r="D20" s="6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2"/>
        <v>70248</v>
      </c>
      <c r="D21" s="6">
        <v>0</v>
      </c>
      <c r="E21" s="22">
        <v>0</v>
      </c>
      <c r="F21" s="22">
        <v>35124</v>
      </c>
      <c r="G21" s="22">
        <v>35124</v>
      </c>
      <c r="H21" s="22">
        <v>0</v>
      </c>
      <c r="I21" s="22">
        <v>0</v>
      </c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2"/>
        <v>945692.73</v>
      </c>
      <c r="D22" s="6">
        <v>0</v>
      </c>
      <c r="E22" s="22">
        <v>18190.310000000001</v>
      </c>
      <c r="F22" s="22">
        <v>78131.34</v>
      </c>
      <c r="G22" s="22">
        <v>538906</v>
      </c>
      <c r="H22" s="22">
        <v>6106.78</v>
      </c>
      <c r="I22" s="22">
        <v>304358.3</v>
      </c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2"/>
        <v>2507498.87</v>
      </c>
      <c r="D23" s="6">
        <v>0</v>
      </c>
      <c r="E23" s="22">
        <v>100000</v>
      </c>
      <c r="F23" s="22">
        <v>982390.82</v>
      </c>
      <c r="G23" s="22">
        <v>-96310.88</v>
      </c>
      <c r="H23" s="22">
        <v>111000</v>
      </c>
      <c r="I23" s="22">
        <v>1410418.93</v>
      </c>
      <c r="J23" s="22"/>
      <c r="K23" s="22"/>
      <c r="L23" s="22"/>
      <c r="M23" s="22"/>
      <c r="N23" s="22"/>
      <c r="O23" s="22"/>
    </row>
    <row r="24" spans="1:15" ht="30">
      <c r="A24" s="8" t="s">
        <v>71</v>
      </c>
      <c r="B24" s="22">
        <v>0</v>
      </c>
      <c r="D24" s="6">
        <v>0</v>
      </c>
      <c r="E24" s="22">
        <v>0</v>
      </c>
      <c r="F24" s="22">
        <v>388139.52000000002</v>
      </c>
      <c r="G24" s="22">
        <v>-13570</v>
      </c>
      <c r="H24" s="22">
        <v>169779.5</v>
      </c>
      <c r="I24" s="22">
        <v>61277.4</v>
      </c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2"/>
        <v>8441192.0099999998</v>
      </c>
      <c r="D25" s="4">
        <f>SUM(C26:D33)</f>
        <v>0</v>
      </c>
      <c r="E25" s="23">
        <f>SUM(E26:E33)</f>
        <v>634728.60000000009</v>
      </c>
      <c r="F25" s="23">
        <f>SUM(F26:F33)</f>
        <v>937534.11999999988</v>
      </c>
      <c r="G25" s="23">
        <f>SUM(G26:G33)</f>
        <v>2763087.89</v>
      </c>
      <c r="H25" s="23">
        <f>SUM(H26:H33)</f>
        <v>2226586.48</v>
      </c>
      <c r="I25" s="23">
        <f>SUM(I26:I33)</f>
        <v>1879254.92</v>
      </c>
      <c r="J25" s="23"/>
      <c r="K25" s="23"/>
      <c r="L25" s="26"/>
      <c r="M25" s="23"/>
      <c r="N25" s="23"/>
      <c r="O25" s="23"/>
    </row>
    <row r="26" spans="1:15" ht="30">
      <c r="A26" s="8" t="s">
        <v>16</v>
      </c>
      <c r="B26" s="22">
        <f t="shared" si="2"/>
        <v>249982.52000000002</v>
      </c>
      <c r="D26" s="6">
        <v>0</v>
      </c>
      <c r="E26" s="22">
        <v>0</v>
      </c>
      <c r="F26" s="22">
        <v>20768</v>
      </c>
      <c r="G26" s="22">
        <v>0</v>
      </c>
      <c r="H26" s="22">
        <v>145959</v>
      </c>
      <c r="I26" s="22">
        <v>83255.520000000004</v>
      </c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2"/>
        <v>56581</v>
      </c>
      <c r="D27" s="6">
        <v>0</v>
      </c>
      <c r="E27" s="22">
        <v>0</v>
      </c>
      <c r="F27" s="22">
        <v>0</v>
      </c>
      <c r="G27" s="22">
        <v>33040</v>
      </c>
      <c r="H27" s="22">
        <v>23541</v>
      </c>
      <c r="I27" s="22">
        <v>0</v>
      </c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2"/>
        <v>752482.20000000007</v>
      </c>
      <c r="D28" s="6">
        <v>0</v>
      </c>
      <c r="E28" s="22">
        <v>3450</v>
      </c>
      <c r="F28" s="22">
        <v>161373.07999999999</v>
      </c>
      <c r="G28" s="22">
        <v>193785.5</v>
      </c>
      <c r="H28" s="22">
        <v>234365.7</v>
      </c>
      <c r="I28" s="22">
        <v>159507.92000000001</v>
      </c>
      <c r="J28" s="22"/>
      <c r="K28" s="22"/>
      <c r="L28" s="22"/>
      <c r="M28" s="22"/>
      <c r="N28" s="22"/>
      <c r="O28" s="22"/>
    </row>
    <row r="29" spans="1:15">
      <c r="A29" s="8" t="s">
        <v>72</v>
      </c>
      <c r="B29" s="22"/>
      <c r="D29" s="6"/>
      <c r="E29" s="22"/>
      <c r="F29" s="22">
        <v>0</v>
      </c>
      <c r="G29" s="22">
        <v>0</v>
      </c>
      <c r="H29" s="22">
        <v>0</v>
      </c>
      <c r="I29" s="22">
        <v>0</v>
      </c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2"/>
        <v>1056591.53</v>
      </c>
      <c r="D30" s="6">
        <v>0</v>
      </c>
      <c r="E30" s="22">
        <v>25971.8</v>
      </c>
      <c r="F30" s="22">
        <v>154182.99</v>
      </c>
      <c r="G30" s="22">
        <v>706324.4</v>
      </c>
      <c r="H30" s="22">
        <v>124316.54</v>
      </c>
      <c r="I30" s="22">
        <v>45795.8</v>
      </c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2"/>
        <v>307467.07999999996</v>
      </c>
      <c r="D31" s="6">
        <v>0</v>
      </c>
      <c r="E31" s="22">
        <v>0</v>
      </c>
      <c r="F31" s="22">
        <v>49052.6</v>
      </c>
      <c r="G31" s="22">
        <v>18773.8</v>
      </c>
      <c r="H31" s="22">
        <v>145157.68</v>
      </c>
      <c r="I31" s="22">
        <v>94483</v>
      </c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2"/>
        <v>2745761.4</v>
      </c>
      <c r="D32" s="6">
        <v>0</v>
      </c>
      <c r="E32" s="22">
        <v>594506.80000000005</v>
      </c>
      <c r="F32" s="22">
        <v>479419</v>
      </c>
      <c r="G32" s="22">
        <v>606657.25</v>
      </c>
      <c r="H32" s="22">
        <v>751832.55</v>
      </c>
      <c r="I32" s="22">
        <v>313345.8</v>
      </c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2"/>
        <v>3272326.28</v>
      </c>
      <c r="D33" s="6">
        <v>0</v>
      </c>
      <c r="E33" s="22">
        <v>10800</v>
      </c>
      <c r="F33" s="22">
        <v>72738.45</v>
      </c>
      <c r="G33" s="22">
        <v>1204506.94</v>
      </c>
      <c r="H33" s="22">
        <v>801414.01</v>
      </c>
      <c r="I33" s="22">
        <v>1182866.8799999999</v>
      </c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2"/>
        <v>220349.24</v>
      </c>
      <c r="D34" s="4">
        <f>SUM(D35:D36)</f>
        <v>0</v>
      </c>
      <c r="E34" s="23">
        <f>SUM(E35:E36)</f>
        <v>30000</v>
      </c>
      <c r="F34" s="22">
        <f>SUM(F35:F36)</f>
        <v>0</v>
      </c>
      <c r="G34" s="23">
        <f>SUM(G35)</f>
        <v>80793.61</v>
      </c>
      <c r="H34" s="23">
        <f>SUM(H35:H36)</f>
        <v>0</v>
      </c>
      <c r="I34" s="23">
        <f>SUM(I35:I36)</f>
        <v>109555.63</v>
      </c>
      <c r="J34" s="23"/>
      <c r="K34" s="23"/>
      <c r="L34" s="27"/>
      <c r="M34" s="23"/>
      <c r="N34" s="23"/>
      <c r="O34" s="23"/>
    </row>
    <row r="35" spans="1:15" ht="30">
      <c r="A35" s="8" t="s">
        <v>24</v>
      </c>
      <c r="B35" s="22">
        <f t="shared" si="2"/>
        <v>110793.61</v>
      </c>
      <c r="D35" s="6">
        <v>0</v>
      </c>
      <c r="E35" s="22">
        <v>30000</v>
      </c>
      <c r="F35" s="22">
        <v>0</v>
      </c>
      <c r="G35" s="22">
        <v>80793.61</v>
      </c>
      <c r="H35" s="22">
        <v>0</v>
      </c>
      <c r="I35" s="22">
        <v>0</v>
      </c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2"/>
        <v>109555.63</v>
      </c>
      <c r="D36" s="6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109555.63</v>
      </c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2"/>
        <v>5824563.29</v>
      </c>
      <c r="D37" s="4">
        <f>SUM(C38:D45)</f>
        <v>0</v>
      </c>
      <c r="E37" s="22">
        <f>SUM(E38:E45)</f>
        <v>0</v>
      </c>
      <c r="F37" s="23">
        <f>SUM(F38:F45)</f>
        <v>1738492.69</v>
      </c>
      <c r="G37" s="23">
        <f>SUM(G38:G45)</f>
        <v>420003.54</v>
      </c>
      <c r="H37" s="23">
        <f>SUM(H38:H45)</f>
        <v>468806.47</v>
      </c>
      <c r="I37" s="23">
        <f>SUM(I38:I45)</f>
        <v>3197260.59</v>
      </c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2"/>
        <v>4494299.13</v>
      </c>
      <c r="D38" s="6">
        <v>0</v>
      </c>
      <c r="E38" s="22">
        <v>0</v>
      </c>
      <c r="F38" s="22">
        <v>896210</v>
      </c>
      <c r="G38" s="22">
        <v>127953.54</v>
      </c>
      <c r="H38" s="22">
        <v>272875</v>
      </c>
      <c r="I38" s="22">
        <v>3197260.59</v>
      </c>
      <c r="J38" s="22"/>
      <c r="K38" s="22"/>
      <c r="L38" s="22"/>
      <c r="M38" s="22"/>
      <c r="N38" s="22"/>
      <c r="O38" s="22"/>
    </row>
    <row r="39" spans="1:15" ht="30">
      <c r="A39" s="8" t="s">
        <v>28</v>
      </c>
      <c r="B39" s="22">
        <f t="shared" si="2"/>
        <v>179393.61</v>
      </c>
      <c r="D39" s="6"/>
      <c r="E39" s="22"/>
      <c r="F39" s="22">
        <v>123343.61</v>
      </c>
      <c r="G39" s="22">
        <v>0</v>
      </c>
      <c r="H39" s="22">
        <v>56050</v>
      </c>
      <c r="I39" s="22">
        <v>0</v>
      </c>
      <c r="J39" s="22"/>
      <c r="K39" s="22"/>
      <c r="L39" s="22"/>
      <c r="M39" s="22"/>
      <c r="N39" s="22"/>
      <c r="O39" s="22"/>
    </row>
    <row r="40" spans="1:15" ht="30">
      <c r="A40" s="8" t="s">
        <v>68</v>
      </c>
      <c r="B40" s="22">
        <f t="shared" si="2"/>
        <v>0</v>
      </c>
      <c r="D40" s="6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2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2"/>
        <v>858820.54999999993</v>
      </c>
      <c r="D42" s="6"/>
      <c r="E42" s="22">
        <v>0</v>
      </c>
      <c r="F42" s="22">
        <v>718939.08</v>
      </c>
      <c r="G42" s="22">
        <v>0</v>
      </c>
      <c r="H42" s="22">
        <v>139881.47</v>
      </c>
      <c r="I42" s="22">
        <v>0</v>
      </c>
      <c r="J42" s="22"/>
      <c r="K42" s="22"/>
      <c r="L42" s="22"/>
      <c r="M42" s="22"/>
      <c r="N42" s="22"/>
      <c r="O42" s="22"/>
    </row>
    <row r="43" spans="1:15" ht="30">
      <c r="A43" s="8" t="s">
        <v>73</v>
      </c>
      <c r="B43" s="22"/>
      <c r="D43" s="6"/>
      <c r="E43" s="22"/>
      <c r="F43" s="22">
        <v>0</v>
      </c>
      <c r="G43" s="22">
        <v>292050</v>
      </c>
      <c r="H43" s="22">
        <v>0</v>
      </c>
      <c r="I43" s="22">
        <v>0</v>
      </c>
      <c r="J43" s="22"/>
      <c r="K43" s="22"/>
      <c r="L43" s="22"/>
      <c r="M43" s="22"/>
      <c r="N43" s="22"/>
      <c r="O43" s="22"/>
    </row>
    <row r="44" spans="1:15">
      <c r="A44" s="8" t="s">
        <v>69</v>
      </c>
      <c r="B44" s="22">
        <f t="shared" si="2"/>
        <v>0</v>
      </c>
      <c r="D44" s="6"/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/>
      <c r="K44" s="22"/>
      <c r="L44" s="22"/>
      <c r="M44" s="22"/>
      <c r="N44" s="22"/>
      <c r="O44" s="22"/>
    </row>
    <row r="45" spans="1:15" ht="45">
      <c r="A45" s="8" t="s">
        <v>70</v>
      </c>
      <c r="B45" s="22"/>
      <c r="D45" s="6">
        <v>0</v>
      </c>
      <c r="E45" s="22">
        <v>0</v>
      </c>
      <c r="F45" s="22"/>
      <c r="G45" s="22"/>
      <c r="H45" s="22">
        <v>0</v>
      </c>
      <c r="I45" s="22">
        <v>0</v>
      </c>
      <c r="J45" s="22"/>
      <c r="K45" s="22"/>
      <c r="L45" s="22"/>
      <c r="M45" s="22"/>
      <c r="N45" s="22"/>
      <c r="O45" s="22"/>
    </row>
    <row r="46" spans="1:15">
      <c r="A46" s="3" t="s">
        <v>34</v>
      </c>
      <c r="B46" s="25">
        <f t="shared" si="2"/>
        <v>323691.45</v>
      </c>
      <c r="D46" s="4">
        <f>SUM(D47)</f>
        <v>0</v>
      </c>
      <c r="E46" s="22">
        <f>SUM(E47)</f>
        <v>0</v>
      </c>
      <c r="F46" s="23">
        <f>SUM(F47)</f>
        <v>0</v>
      </c>
      <c r="G46" s="22">
        <f>SUM(G47)</f>
        <v>0</v>
      </c>
      <c r="H46" s="22"/>
      <c r="I46" s="23">
        <f>SUM(I47)</f>
        <v>323691.45</v>
      </c>
      <c r="J46" s="22"/>
      <c r="K46" s="23"/>
      <c r="L46" s="27"/>
      <c r="M46" s="23"/>
      <c r="N46" s="23"/>
      <c r="O46" s="22"/>
    </row>
    <row r="47" spans="1:15">
      <c r="A47" s="8" t="s">
        <v>35</v>
      </c>
      <c r="B47" s="22">
        <f t="shared" si="2"/>
        <v>323691.45</v>
      </c>
      <c r="D47" s="6">
        <v>0</v>
      </c>
      <c r="E47" s="22">
        <v>0</v>
      </c>
      <c r="F47" s="22">
        <v>0</v>
      </c>
      <c r="G47" s="22">
        <v>0</v>
      </c>
      <c r="H47" s="22">
        <v>0</v>
      </c>
      <c r="I47" s="22">
        <v>323691.45</v>
      </c>
      <c r="J47" s="22"/>
      <c r="K47" s="22"/>
      <c r="L47" s="24"/>
      <c r="M47" s="22"/>
      <c r="N47" s="22"/>
      <c r="O47" s="22"/>
    </row>
    <row r="48" spans="1:15" ht="15.75">
      <c r="A48" s="9" t="s">
        <v>31</v>
      </c>
      <c r="B48" s="30">
        <f>SUM(D48+E48+F48+G48+H48+I48+J48+K48+L48+M48+N48+O48)</f>
        <v>102021314.33</v>
      </c>
      <c r="C48" s="21"/>
      <c r="D48" s="21">
        <f>SUM(D10+D15+D25+D34+D37+D46)</f>
        <v>11870283.780000001</v>
      </c>
      <c r="E48" s="21">
        <f t="shared" ref="E48:K48" si="3">SUM(E10+E15+E25+E34+E37+E46)</f>
        <v>13244064.919999998</v>
      </c>
      <c r="F48" s="21">
        <f t="shared" si="3"/>
        <v>16260589.209999999</v>
      </c>
      <c r="G48" s="21">
        <f t="shared" si="3"/>
        <v>17985545.829999998</v>
      </c>
      <c r="H48" s="21">
        <f t="shared" si="3"/>
        <v>20965064.559999999</v>
      </c>
      <c r="I48" s="21">
        <f t="shared" si="3"/>
        <v>21695766.029999997</v>
      </c>
      <c r="J48" s="21">
        <f t="shared" si="3"/>
        <v>0</v>
      </c>
      <c r="K48" s="21">
        <f t="shared" si="3"/>
        <v>0</v>
      </c>
      <c r="L48" s="21">
        <f>SUM(L10+L15+L25+L34+L37+L46)</f>
        <v>0</v>
      </c>
      <c r="M48" s="21">
        <f>SUM(M10+M15+M25+M34+M37+M46)</f>
        <v>0</v>
      </c>
      <c r="N48" s="21">
        <f>SUM(N10+N15+N25+N34+N37)</f>
        <v>0</v>
      </c>
      <c r="O48" s="21">
        <f>SUM(O37+O34+O25+O15+O10)</f>
        <v>0</v>
      </c>
    </row>
    <row r="49" spans="1:15">
      <c r="A49" s="5"/>
      <c r="D49" s="6"/>
    </row>
    <row r="50" spans="1:15">
      <c r="A50" s="1" t="s">
        <v>36</v>
      </c>
      <c r="B50" s="3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0">
      <c r="A51" s="3" t="s">
        <v>37</v>
      </c>
      <c r="D51" s="4"/>
    </row>
    <row r="52" spans="1:15" ht="30">
      <c r="A52" s="8" t="s">
        <v>38</v>
      </c>
      <c r="D52" s="6"/>
    </row>
    <row r="53" spans="1:15" ht="30">
      <c r="A53" s="8" t="s">
        <v>39</v>
      </c>
      <c r="D53" s="6"/>
    </row>
    <row r="54" spans="1:15">
      <c r="A54" s="3" t="s">
        <v>40</v>
      </c>
      <c r="D54" s="4"/>
    </row>
    <row r="55" spans="1:15" ht="30">
      <c r="A55" s="8" t="s">
        <v>41</v>
      </c>
      <c r="D55" s="6"/>
    </row>
    <row r="56" spans="1:15" ht="30">
      <c r="A56" s="8" t="s">
        <v>42</v>
      </c>
      <c r="D56" s="6"/>
    </row>
    <row r="57" spans="1:15" ht="30">
      <c r="A57" s="3" t="s">
        <v>43</v>
      </c>
      <c r="D57" s="4"/>
    </row>
    <row r="58" spans="1:15" ht="30">
      <c r="A58" s="8" t="s">
        <v>44</v>
      </c>
      <c r="D58" s="6"/>
    </row>
    <row r="59" spans="1:15">
      <c r="A59" s="9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1" spans="1:15" ht="31.5">
      <c r="A61" s="10" t="s">
        <v>46</v>
      </c>
      <c r="B61" s="28">
        <f>SUM(B48)</f>
        <v>102021314.33</v>
      </c>
      <c r="C61" s="28"/>
      <c r="D61" s="29">
        <f t="shared" ref="D61:L61" si="4">SUM(D48)</f>
        <v>11870283.780000001</v>
      </c>
      <c r="E61" s="29">
        <f t="shared" si="4"/>
        <v>13244064.919999998</v>
      </c>
      <c r="F61" s="28">
        <f t="shared" si="4"/>
        <v>16260589.209999999</v>
      </c>
      <c r="G61" s="28">
        <f t="shared" si="4"/>
        <v>17985545.829999998</v>
      </c>
      <c r="H61" s="28">
        <f t="shared" si="4"/>
        <v>20965064.559999999</v>
      </c>
      <c r="I61" s="28">
        <f t="shared" si="4"/>
        <v>21695766.029999997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9">
        <f>SUM(M48)</f>
        <v>0</v>
      </c>
      <c r="N61" s="28">
        <f>SUM(N48)</f>
        <v>0</v>
      </c>
      <c r="O61" s="28">
        <f>SUM(O48)</f>
        <v>0</v>
      </c>
    </row>
    <row r="62" spans="1:15">
      <c r="A62" t="s">
        <v>66</v>
      </c>
    </row>
    <row r="63" spans="1:15">
      <c r="A63" t="s">
        <v>64</v>
      </c>
    </row>
    <row r="64" spans="1:15">
      <c r="A64" t="s">
        <v>65</v>
      </c>
    </row>
    <row r="69" spans="2:12" ht="15.75">
      <c r="B69" s="33"/>
      <c r="L69" s="36"/>
    </row>
    <row r="70" spans="2:12" ht="15.75">
      <c r="B70" s="34"/>
      <c r="L70" s="32"/>
    </row>
    <row r="71" spans="2:12">
      <c r="B71" s="35"/>
      <c r="L71" s="32"/>
    </row>
    <row r="72" spans="2:12">
      <c r="B72" s="32"/>
    </row>
  </sheetData>
  <mergeCells count="5">
    <mergeCell ref="A6:G6"/>
    <mergeCell ref="A5:G5"/>
    <mergeCell ref="A4:G4"/>
    <mergeCell ref="A3:G3"/>
    <mergeCell ref="A2:G2"/>
  </mergeCells>
  <pageMargins left="0.15748031496062992" right="0.19685039370078741" top="0.47244094488188981" bottom="0.31496062992125984" header="0.47244094488188981" footer="0.31496062992125984"/>
  <pageSetup scale="59" orientation="portrait" horizontalDpi="4294967293" verticalDpi="4294967293" r:id="rId1"/>
  <rowBreaks count="1" manualBreakCount="1">
    <brk id="48" max="8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fmateo</cp:lastModifiedBy>
  <cp:lastPrinted>2019-07-03T17:49:17Z</cp:lastPrinted>
  <dcterms:created xsi:type="dcterms:W3CDTF">2018-04-17T18:57:16Z</dcterms:created>
  <dcterms:modified xsi:type="dcterms:W3CDTF">2019-07-03T17:52:28Z</dcterms:modified>
</cp:coreProperties>
</file>